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JP00332\Desktop\青葉区サッカー協会\2017\春季区大会\"/>
    </mc:Choice>
  </mc:AlternateContent>
  <bookViews>
    <workbookView xWindow="420" yWindow="0" windowWidth="25120" windowHeight="17540" activeTab="2"/>
  </bookViews>
  <sheets>
    <sheet name="U-12" sheetId="1" r:id="rId1"/>
    <sheet name="U-10" sheetId="10" r:id="rId2"/>
    <sheet name="U-8" sheetId="11" r:id="rId3"/>
    <sheet name="トーナメント（8チーム版）" sheetId="5" r:id="rId4"/>
    <sheet name="リーグ戦勝敗表サンプル" sheetId="6" r:id="rId5"/>
    <sheet name="このテンプレートの使い方" sheetId="8" r:id="rId6"/>
    <sheet name="リーグ戦勝敗表" sheetId="7" r:id="rId7"/>
    <sheet name="トーナメント（16チーム版）" sheetId="3" r:id="rId8"/>
  </sheets>
  <definedNames>
    <definedName name="_xlnm.Print_Area" localSheetId="1">'U-10'!$A$1:$X$68</definedName>
    <definedName name="_xlnm.Print_Area" localSheetId="0">'U-12'!$A$1:$X$68</definedName>
    <definedName name="_xlnm.Print_Area" localSheetId="2">'U-8'!$A$1:$X$68</definedName>
    <definedName name="_xlnm.Print_Area" localSheetId="7">'トーナメント（16チーム版）'!$A$1:$X$35</definedName>
    <definedName name="_xlnm.Print_Area" localSheetId="3">'トーナメント（8チーム版）'!$A$1:$AF$18</definedName>
    <definedName name="_xlnm.Print_Area" localSheetId="4">リーグ戦勝敗表サンプル!$A$1:$BU$45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4" i="11" l="1"/>
  <c r="E38" i="11"/>
  <c r="T38" i="11"/>
  <c r="P53" i="11"/>
  <c r="N34" i="11"/>
  <c r="K34" i="11"/>
  <c r="L19" i="11"/>
  <c r="P18" i="11"/>
  <c r="L16" i="11"/>
  <c r="T6" i="11"/>
  <c r="E6" i="11"/>
  <c r="T65" i="10"/>
  <c r="E65" i="10"/>
  <c r="P53" i="10"/>
  <c r="N34" i="10"/>
  <c r="L19" i="10"/>
  <c r="K34" i="10"/>
  <c r="P18" i="10"/>
  <c r="L16" i="10"/>
  <c r="T6" i="10"/>
  <c r="E6" i="10"/>
  <c r="T65" i="1"/>
  <c r="P53" i="1"/>
  <c r="N34" i="1"/>
  <c r="T6" i="1"/>
  <c r="E65" i="1"/>
  <c r="K34" i="1"/>
  <c r="E6" i="1"/>
  <c r="L16" i="1"/>
  <c r="T6" i="3"/>
  <c r="P18" i="3"/>
  <c r="E6" i="3"/>
  <c r="I18" i="3"/>
  <c r="L10" i="3"/>
  <c r="P18" i="1"/>
  <c r="L19" i="1"/>
  <c r="K13" i="3"/>
  <c r="AD13" i="5"/>
  <c r="C13" i="5"/>
  <c r="O8" i="5"/>
  <c r="L8" i="5"/>
  <c r="Q12" i="6"/>
  <c r="Q11" i="6"/>
  <c r="T14" i="6"/>
  <c r="T13" i="6"/>
  <c r="T12" i="6"/>
  <c r="T11" i="6"/>
  <c r="W16" i="6"/>
  <c r="W15" i="6"/>
  <c r="W14" i="6"/>
  <c r="W13" i="6"/>
  <c r="W12" i="6"/>
  <c r="W11" i="6"/>
  <c r="W12" i="7"/>
  <c r="T12" i="7"/>
  <c r="Q12" i="7"/>
  <c r="W11" i="7"/>
  <c r="T11" i="7"/>
  <c r="Q11" i="7"/>
  <c r="Z16" i="7"/>
  <c r="W16" i="7"/>
  <c r="Z15" i="7"/>
  <c r="W15" i="7"/>
  <c r="Z14" i="7"/>
  <c r="W14" i="7"/>
  <c r="T14" i="7"/>
  <c r="Z13" i="7"/>
  <c r="W13" i="7"/>
  <c r="T13" i="7"/>
  <c r="T10" i="6"/>
  <c r="H5" i="7"/>
  <c r="K5" i="7"/>
  <c r="N5" i="7"/>
  <c r="Q5" i="7"/>
  <c r="T5" i="7"/>
  <c r="W5" i="7"/>
  <c r="Z5" i="7"/>
  <c r="H6" i="7"/>
  <c r="K6" i="7"/>
  <c r="N6" i="7"/>
  <c r="Q6" i="7"/>
  <c r="T6" i="7"/>
  <c r="W6" i="7"/>
  <c r="Z6" i="7"/>
  <c r="E7" i="7"/>
  <c r="K7" i="7"/>
  <c r="N7" i="7"/>
  <c r="Q7" i="7"/>
  <c r="T7" i="7"/>
  <c r="W7" i="7"/>
  <c r="Z7" i="7"/>
  <c r="E8" i="7"/>
  <c r="K8" i="7"/>
  <c r="N8" i="7"/>
  <c r="Q8" i="7"/>
  <c r="T8" i="7"/>
  <c r="W8" i="7"/>
  <c r="Z8" i="7"/>
  <c r="E9" i="7"/>
  <c r="H9" i="7"/>
  <c r="N9" i="7"/>
  <c r="Q9" i="7"/>
  <c r="T9" i="7"/>
  <c r="W9" i="7"/>
  <c r="Z9" i="7"/>
  <c r="E10" i="7"/>
  <c r="H10" i="7"/>
  <c r="N10" i="7"/>
  <c r="Q10" i="7"/>
  <c r="T10" i="7"/>
  <c r="W10" i="7"/>
  <c r="Z10" i="7"/>
  <c r="E11" i="7"/>
  <c r="H11" i="7"/>
  <c r="K11" i="7"/>
  <c r="Z11" i="7"/>
  <c r="E12" i="7"/>
  <c r="H12" i="7"/>
  <c r="K12" i="7"/>
  <c r="Z12" i="7"/>
  <c r="E13" i="7"/>
  <c r="H13" i="7"/>
  <c r="K13" i="7"/>
  <c r="N13" i="7"/>
  <c r="E14" i="7"/>
  <c r="H14" i="7"/>
  <c r="K14" i="7"/>
  <c r="N14" i="7"/>
  <c r="E15" i="7"/>
  <c r="H15" i="7"/>
  <c r="K15" i="7"/>
  <c r="N15" i="7"/>
  <c r="Q15" i="7"/>
  <c r="E16" i="7"/>
  <c r="H16" i="7"/>
  <c r="K16" i="7"/>
  <c r="N16" i="7"/>
  <c r="Q16" i="7"/>
  <c r="E17" i="7"/>
  <c r="H17" i="7"/>
  <c r="K17" i="7"/>
  <c r="N17" i="7"/>
  <c r="Q17" i="7"/>
  <c r="T17" i="7"/>
  <c r="Z17" i="7"/>
  <c r="E18" i="7"/>
  <c r="H18" i="7"/>
  <c r="K18" i="7"/>
  <c r="N18" i="7"/>
  <c r="Q18" i="7"/>
  <c r="T18" i="7"/>
  <c r="Z18" i="7"/>
  <c r="E19" i="7"/>
  <c r="H19" i="7"/>
  <c r="K19" i="7"/>
  <c r="N19" i="7"/>
  <c r="Q19" i="7"/>
  <c r="T19" i="7"/>
  <c r="W19" i="7"/>
  <c r="E20" i="7"/>
  <c r="H20" i="7"/>
  <c r="K20" i="7"/>
  <c r="N20" i="7"/>
  <c r="Q20" i="7"/>
  <c r="T20" i="7"/>
  <c r="W20" i="7"/>
  <c r="BG44" i="7"/>
  <c r="BD44" i="7"/>
  <c r="BA44" i="7"/>
  <c r="AX44" i="7"/>
  <c r="AU44" i="7"/>
  <c r="AR44" i="7"/>
  <c r="AO44" i="7"/>
  <c r="AL44" i="7"/>
  <c r="AI44" i="7"/>
  <c r="AF44" i="7"/>
  <c r="AC44" i="7"/>
  <c r="Z44" i="7"/>
  <c r="W44" i="7"/>
  <c r="T44" i="7"/>
  <c r="Q44" i="7"/>
  <c r="N44" i="7"/>
  <c r="K44" i="7"/>
  <c r="H44" i="7"/>
  <c r="E44" i="7"/>
  <c r="BR43" i="7"/>
  <c r="BQ43" i="7"/>
  <c r="BG43" i="7"/>
  <c r="BD43" i="7"/>
  <c r="BA43" i="7"/>
  <c r="AX43" i="7"/>
  <c r="AU43" i="7"/>
  <c r="AR43" i="7"/>
  <c r="AO43" i="7"/>
  <c r="AL43" i="7"/>
  <c r="AI43" i="7"/>
  <c r="AF43" i="7"/>
  <c r="AC43" i="7"/>
  <c r="Z43" i="7"/>
  <c r="W43" i="7"/>
  <c r="T43" i="7"/>
  <c r="Q43" i="7"/>
  <c r="N43" i="7"/>
  <c r="K43" i="7"/>
  <c r="H43" i="7"/>
  <c r="E43" i="7"/>
  <c r="BJ42" i="7"/>
  <c r="BD42" i="7"/>
  <c r="BA42" i="7"/>
  <c r="AX42" i="7"/>
  <c r="AU42" i="7"/>
  <c r="AR42" i="7"/>
  <c r="AO42" i="7"/>
  <c r="AL42" i="7"/>
  <c r="AI42" i="7"/>
  <c r="AF42" i="7"/>
  <c r="AC42" i="7"/>
  <c r="Z42" i="7"/>
  <c r="W42" i="7"/>
  <c r="T42" i="7"/>
  <c r="Q42" i="7"/>
  <c r="N42" i="7"/>
  <c r="K42" i="7"/>
  <c r="H42" i="7"/>
  <c r="E42" i="7"/>
  <c r="BR41" i="7"/>
  <c r="BQ41" i="7"/>
  <c r="BJ41" i="7"/>
  <c r="BD41" i="7"/>
  <c r="BA41" i="7"/>
  <c r="AX41" i="7"/>
  <c r="AU41" i="7"/>
  <c r="AR41" i="7"/>
  <c r="AO41" i="7"/>
  <c r="AL41" i="7"/>
  <c r="AI41" i="7"/>
  <c r="AF41" i="7"/>
  <c r="AC41" i="7"/>
  <c r="Z41" i="7"/>
  <c r="W41" i="7"/>
  <c r="T41" i="7"/>
  <c r="Q41" i="7"/>
  <c r="N41" i="7"/>
  <c r="K41" i="7"/>
  <c r="H41" i="7"/>
  <c r="E41" i="7"/>
  <c r="BJ40" i="7"/>
  <c r="BG40" i="7"/>
  <c r="BA40" i="7"/>
  <c r="AX40" i="7"/>
  <c r="AU40" i="7"/>
  <c r="AR40" i="7"/>
  <c r="AO40" i="7"/>
  <c r="AL40" i="7"/>
  <c r="AI40" i="7"/>
  <c r="AF40" i="7"/>
  <c r="AC40" i="7"/>
  <c r="Z40" i="7"/>
  <c r="W40" i="7"/>
  <c r="T40" i="7"/>
  <c r="Q40" i="7"/>
  <c r="N40" i="7"/>
  <c r="K40" i="7"/>
  <c r="H40" i="7"/>
  <c r="E40" i="7"/>
  <c r="BR39" i="7"/>
  <c r="BQ39" i="7"/>
  <c r="BJ39" i="7"/>
  <c r="BG39" i="7"/>
  <c r="BA39" i="7"/>
  <c r="AX39" i="7"/>
  <c r="AU39" i="7"/>
  <c r="AR39" i="7"/>
  <c r="AO39" i="7"/>
  <c r="AL39" i="7"/>
  <c r="AI39" i="7"/>
  <c r="AF39" i="7"/>
  <c r="AC39" i="7"/>
  <c r="Z39" i="7"/>
  <c r="W39" i="7"/>
  <c r="T39" i="7"/>
  <c r="Q39" i="7"/>
  <c r="N39" i="7"/>
  <c r="K39" i="7"/>
  <c r="H39" i="7"/>
  <c r="E39" i="7"/>
  <c r="BJ38" i="7"/>
  <c r="BG38" i="7"/>
  <c r="BD38" i="7"/>
  <c r="AX38" i="7"/>
  <c r="AU38" i="7"/>
  <c r="AR38" i="7"/>
  <c r="AO38" i="7"/>
  <c r="AL38" i="7"/>
  <c r="AI38" i="7"/>
  <c r="AF38" i="7"/>
  <c r="AC38" i="7"/>
  <c r="Z38" i="7"/>
  <c r="W38" i="7"/>
  <c r="T38" i="7"/>
  <c r="Q38" i="7"/>
  <c r="N38" i="7"/>
  <c r="K38" i="7"/>
  <c r="H38" i="7"/>
  <c r="E38" i="7"/>
  <c r="BR37" i="7"/>
  <c r="BQ37" i="7"/>
  <c r="BJ37" i="7"/>
  <c r="BG37" i="7"/>
  <c r="BD37" i="7"/>
  <c r="AX37" i="7"/>
  <c r="AU37" i="7"/>
  <c r="AR37" i="7"/>
  <c r="AO37" i="7"/>
  <c r="AL37" i="7"/>
  <c r="AI37" i="7"/>
  <c r="AF37" i="7"/>
  <c r="AC37" i="7"/>
  <c r="Z37" i="7"/>
  <c r="W37" i="7"/>
  <c r="T37" i="7"/>
  <c r="Q37" i="7"/>
  <c r="N37" i="7"/>
  <c r="K37" i="7"/>
  <c r="H37" i="7"/>
  <c r="E37" i="7"/>
  <c r="BJ36" i="7"/>
  <c r="BG36" i="7"/>
  <c r="BD36" i="7"/>
  <c r="BA36" i="7"/>
  <c r="AU36" i="7"/>
  <c r="AR36" i="7"/>
  <c r="AO36" i="7"/>
  <c r="AL36" i="7"/>
  <c r="AI36" i="7"/>
  <c r="AF36" i="7"/>
  <c r="AC36" i="7"/>
  <c r="Z36" i="7"/>
  <c r="W36" i="7"/>
  <c r="T36" i="7"/>
  <c r="Q36" i="7"/>
  <c r="N36" i="7"/>
  <c r="K36" i="7"/>
  <c r="H36" i="7"/>
  <c r="E36" i="7"/>
  <c r="BR35" i="7"/>
  <c r="BQ35" i="7"/>
  <c r="BJ35" i="7"/>
  <c r="BG35" i="7"/>
  <c r="BD35" i="7"/>
  <c r="BA35" i="7"/>
  <c r="AU35" i="7"/>
  <c r="AR35" i="7"/>
  <c r="AO35" i="7"/>
  <c r="AL35" i="7"/>
  <c r="AI35" i="7"/>
  <c r="AF35" i="7"/>
  <c r="AC35" i="7"/>
  <c r="Z35" i="7"/>
  <c r="W35" i="7"/>
  <c r="T35" i="7"/>
  <c r="Q35" i="7"/>
  <c r="N35" i="7"/>
  <c r="K35" i="7"/>
  <c r="H35" i="7"/>
  <c r="E35" i="7"/>
  <c r="BJ34" i="7"/>
  <c r="BG34" i="7"/>
  <c r="BD34" i="7"/>
  <c r="BA34" i="7"/>
  <c r="AX34" i="7"/>
  <c r="AR34" i="7"/>
  <c r="AO34" i="7"/>
  <c r="AL34" i="7"/>
  <c r="AI34" i="7"/>
  <c r="AF34" i="7"/>
  <c r="AC34" i="7"/>
  <c r="Z34" i="7"/>
  <c r="W34" i="7"/>
  <c r="T34" i="7"/>
  <c r="Q34" i="7"/>
  <c r="N34" i="7"/>
  <c r="K34" i="7"/>
  <c r="H34" i="7"/>
  <c r="E34" i="7"/>
  <c r="BR33" i="7"/>
  <c r="BQ33" i="7"/>
  <c r="BJ33" i="7"/>
  <c r="BG33" i="7"/>
  <c r="BD33" i="7"/>
  <c r="BA33" i="7"/>
  <c r="AX33" i="7"/>
  <c r="AR33" i="7"/>
  <c r="AO33" i="7"/>
  <c r="AL33" i="7"/>
  <c r="AI33" i="7"/>
  <c r="AF33" i="7"/>
  <c r="AC33" i="7"/>
  <c r="Z33" i="7"/>
  <c r="W33" i="7"/>
  <c r="T33" i="7"/>
  <c r="Q33" i="7"/>
  <c r="N33" i="7"/>
  <c r="K33" i="7"/>
  <c r="H33" i="7"/>
  <c r="E33" i="7"/>
  <c r="BJ32" i="7"/>
  <c r="BG32" i="7"/>
  <c r="BD32" i="7"/>
  <c r="BA32" i="7"/>
  <c r="AX32" i="7"/>
  <c r="AU32" i="7"/>
  <c r="AO32" i="7"/>
  <c r="AL32" i="7"/>
  <c r="AI32" i="7"/>
  <c r="AF32" i="7"/>
  <c r="AC32" i="7"/>
  <c r="Z32" i="7"/>
  <c r="W32" i="7"/>
  <c r="T32" i="7"/>
  <c r="Q32" i="7"/>
  <c r="N32" i="7"/>
  <c r="K32" i="7"/>
  <c r="H32" i="7"/>
  <c r="E32" i="7"/>
  <c r="BR31" i="7"/>
  <c r="BQ31" i="7"/>
  <c r="BJ31" i="7"/>
  <c r="BG31" i="7"/>
  <c r="BD31" i="7"/>
  <c r="BA31" i="7"/>
  <c r="AX31" i="7"/>
  <c r="AU31" i="7"/>
  <c r="AO31" i="7"/>
  <c r="AL31" i="7"/>
  <c r="AI31" i="7"/>
  <c r="AF31" i="7"/>
  <c r="AC31" i="7"/>
  <c r="Z31" i="7"/>
  <c r="W31" i="7"/>
  <c r="T31" i="7"/>
  <c r="Q31" i="7"/>
  <c r="N31" i="7"/>
  <c r="K31" i="7"/>
  <c r="H31" i="7"/>
  <c r="E31" i="7"/>
  <c r="BJ30" i="7"/>
  <c r="BG30" i="7"/>
  <c r="BD30" i="7"/>
  <c r="BA30" i="7"/>
  <c r="AX30" i="7"/>
  <c r="AU30" i="7"/>
  <c r="AR30" i="7"/>
  <c r="AL30" i="7"/>
  <c r="AI30" i="7"/>
  <c r="AF30" i="7"/>
  <c r="AC30" i="7"/>
  <c r="Z30" i="7"/>
  <c r="W30" i="7"/>
  <c r="T30" i="7"/>
  <c r="Q30" i="7"/>
  <c r="N30" i="7"/>
  <c r="K30" i="7"/>
  <c r="H30" i="7"/>
  <c r="E30" i="7"/>
  <c r="BR29" i="7"/>
  <c r="BQ29" i="7"/>
  <c r="BJ29" i="7"/>
  <c r="BG29" i="7"/>
  <c r="BD29" i="7"/>
  <c r="BA29" i="7"/>
  <c r="AX29" i="7"/>
  <c r="AU29" i="7"/>
  <c r="AR29" i="7"/>
  <c r="AL29" i="7"/>
  <c r="AI29" i="7"/>
  <c r="AF29" i="7"/>
  <c r="AC29" i="7"/>
  <c r="Z29" i="7"/>
  <c r="W29" i="7"/>
  <c r="T29" i="7"/>
  <c r="Q29" i="7"/>
  <c r="N29" i="7"/>
  <c r="K29" i="7"/>
  <c r="H29" i="7"/>
  <c r="E29" i="7"/>
  <c r="BJ28" i="7"/>
  <c r="BG28" i="7"/>
  <c r="BD28" i="7"/>
  <c r="BA28" i="7"/>
  <c r="AX28" i="7"/>
  <c r="AU28" i="7"/>
  <c r="AR28" i="7"/>
  <c r="AO28" i="7"/>
  <c r="AI28" i="7"/>
  <c r="AF28" i="7"/>
  <c r="AC28" i="7"/>
  <c r="Z28" i="7"/>
  <c r="W28" i="7"/>
  <c r="T28" i="7"/>
  <c r="Q28" i="7"/>
  <c r="N28" i="7"/>
  <c r="K28" i="7"/>
  <c r="H28" i="7"/>
  <c r="E28" i="7"/>
  <c r="BR27" i="7"/>
  <c r="BQ27" i="7"/>
  <c r="BJ27" i="7"/>
  <c r="BG27" i="7"/>
  <c r="BD27" i="7"/>
  <c r="BA27" i="7"/>
  <c r="AX27" i="7"/>
  <c r="AU27" i="7"/>
  <c r="AR27" i="7"/>
  <c r="AO27" i="7"/>
  <c r="AI27" i="7"/>
  <c r="AF27" i="7"/>
  <c r="AC27" i="7"/>
  <c r="Z27" i="7"/>
  <c r="W27" i="7"/>
  <c r="T27" i="7"/>
  <c r="Q27" i="7"/>
  <c r="N27" i="7"/>
  <c r="K27" i="7"/>
  <c r="H27" i="7"/>
  <c r="E27" i="7"/>
  <c r="BJ26" i="7"/>
  <c r="BG26" i="7"/>
  <c r="BD26" i="7"/>
  <c r="BA26" i="7"/>
  <c r="AX26" i="7"/>
  <c r="AU26" i="7"/>
  <c r="AR26" i="7"/>
  <c r="AO26" i="7"/>
  <c r="AL26" i="7"/>
  <c r="AF26" i="7"/>
  <c r="AC26" i="7"/>
  <c r="Z26" i="7"/>
  <c r="W26" i="7"/>
  <c r="T26" i="7"/>
  <c r="Q26" i="7"/>
  <c r="N26" i="7"/>
  <c r="K26" i="7"/>
  <c r="H26" i="7"/>
  <c r="E26" i="7"/>
  <c r="BR25" i="7"/>
  <c r="BQ25" i="7"/>
  <c r="BJ25" i="7"/>
  <c r="BG25" i="7"/>
  <c r="BD25" i="7"/>
  <c r="BA25" i="7"/>
  <c r="AX25" i="7"/>
  <c r="AU25" i="7"/>
  <c r="AR25" i="7"/>
  <c r="AO25" i="7"/>
  <c r="AL25" i="7"/>
  <c r="AF25" i="7"/>
  <c r="AC25" i="7"/>
  <c r="Z25" i="7"/>
  <c r="W25" i="7"/>
  <c r="T25" i="7"/>
  <c r="Q25" i="7"/>
  <c r="N25" i="7"/>
  <c r="K25" i="7"/>
  <c r="H25" i="7"/>
  <c r="E25" i="7"/>
  <c r="BJ24" i="7"/>
  <c r="BG24" i="7"/>
  <c r="BD24" i="7"/>
  <c r="BA24" i="7"/>
  <c r="AX24" i="7"/>
  <c r="AU24" i="7"/>
  <c r="AR24" i="7"/>
  <c r="AO24" i="7"/>
  <c r="AL24" i="7"/>
  <c r="AI24" i="7"/>
  <c r="AC24" i="7"/>
  <c r="Z24" i="7"/>
  <c r="W24" i="7"/>
  <c r="T24" i="7"/>
  <c r="Q24" i="7"/>
  <c r="N24" i="7"/>
  <c r="K24" i="7"/>
  <c r="H24" i="7"/>
  <c r="E24" i="7"/>
  <c r="BR23" i="7"/>
  <c r="BQ23" i="7"/>
  <c r="BJ23" i="7"/>
  <c r="BG23" i="7"/>
  <c r="BD23" i="7"/>
  <c r="BA23" i="7"/>
  <c r="AX23" i="7"/>
  <c r="AU23" i="7"/>
  <c r="AR23" i="7"/>
  <c r="AO23" i="7"/>
  <c r="AL23" i="7"/>
  <c r="AI23" i="7"/>
  <c r="AC23" i="7"/>
  <c r="Z23" i="7"/>
  <c r="W23" i="7"/>
  <c r="T23" i="7"/>
  <c r="Q23" i="7"/>
  <c r="N23" i="7"/>
  <c r="K23" i="7"/>
  <c r="H23" i="7"/>
  <c r="E23" i="7"/>
  <c r="BJ22" i="7"/>
  <c r="BG22" i="7"/>
  <c r="BD22" i="7"/>
  <c r="BA22" i="7"/>
  <c r="AX22" i="7"/>
  <c r="AU22" i="7"/>
  <c r="AR22" i="7"/>
  <c r="AO22" i="7"/>
  <c r="AL22" i="7"/>
  <c r="AI22" i="7"/>
  <c r="AF22" i="7"/>
  <c r="Z22" i="7"/>
  <c r="W22" i="7"/>
  <c r="T22" i="7"/>
  <c r="Q22" i="7"/>
  <c r="N22" i="7"/>
  <c r="K22" i="7"/>
  <c r="H22" i="7"/>
  <c r="E22" i="7"/>
  <c r="BR21" i="7"/>
  <c r="BQ21" i="7"/>
  <c r="BS21" i="7"/>
  <c r="BJ21" i="7"/>
  <c r="BG21" i="7"/>
  <c r="BD21" i="7"/>
  <c r="BA21" i="7"/>
  <c r="AX21" i="7"/>
  <c r="AU21" i="7"/>
  <c r="AR21" i="7"/>
  <c r="AO21" i="7"/>
  <c r="AL21" i="7"/>
  <c r="AI21" i="7"/>
  <c r="AF21" i="7"/>
  <c r="Z21" i="7"/>
  <c r="W21" i="7"/>
  <c r="T21" i="7"/>
  <c r="Q21" i="7"/>
  <c r="N21" i="7"/>
  <c r="K21" i="7"/>
  <c r="H21" i="7"/>
  <c r="E21" i="7"/>
  <c r="BJ20" i="7"/>
  <c r="BG20" i="7"/>
  <c r="BD20" i="7"/>
  <c r="BA20" i="7"/>
  <c r="AX20" i="7"/>
  <c r="AU20" i="7"/>
  <c r="AR20" i="7"/>
  <c r="AO20" i="7"/>
  <c r="AL20" i="7"/>
  <c r="AI20" i="7"/>
  <c r="AF20" i="7"/>
  <c r="AC20" i="7"/>
  <c r="BR19" i="7"/>
  <c r="BQ19" i="7"/>
  <c r="BJ19" i="7"/>
  <c r="BG19" i="7"/>
  <c r="BD19" i="7"/>
  <c r="BA19" i="7"/>
  <c r="AX19" i="7"/>
  <c r="AU19" i="7"/>
  <c r="AR19" i="7"/>
  <c r="AO19" i="7"/>
  <c r="AL19" i="7"/>
  <c r="AI19" i="7"/>
  <c r="AF19" i="7"/>
  <c r="AC19" i="7"/>
  <c r="BJ18" i="7"/>
  <c r="BG18" i="7"/>
  <c r="BD18" i="7"/>
  <c r="BA18" i="7"/>
  <c r="AX18" i="7"/>
  <c r="AU18" i="7"/>
  <c r="AR18" i="7"/>
  <c r="AO18" i="7"/>
  <c r="AL18" i="7"/>
  <c r="AI18" i="7"/>
  <c r="AF18" i="7"/>
  <c r="AC18" i="7"/>
  <c r="BR17" i="7"/>
  <c r="BQ17" i="7"/>
  <c r="BJ17" i="7"/>
  <c r="BG17" i="7"/>
  <c r="BD17" i="7"/>
  <c r="BA17" i="7"/>
  <c r="AX17" i="7"/>
  <c r="AU17" i="7"/>
  <c r="AR17" i="7"/>
  <c r="AO17" i="7"/>
  <c r="AL17" i="7"/>
  <c r="AI17" i="7"/>
  <c r="AF17" i="7"/>
  <c r="AC17" i="7"/>
  <c r="BJ16" i="7"/>
  <c r="BG16" i="7"/>
  <c r="BD16" i="7"/>
  <c r="BA16" i="7"/>
  <c r="AX16" i="7"/>
  <c r="AU16" i="7"/>
  <c r="AR16" i="7"/>
  <c r="AO16" i="7"/>
  <c r="AL16" i="7"/>
  <c r="AI16" i="7"/>
  <c r="AF16" i="7"/>
  <c r="AC16" i="7"/>
  <c r="BR15" i="7"/>
  <c r="BQ15" i="7"/>
  <c r="BJ15" i="7"/>
  <c r="BG15" i="7"/>
  <c r="BD15" i="7"/>
  <c r="BA15" i="7"/>
  <c r="AX15" i="7"/>
  <c r="AU15" i="7"/>
  <c r="AR15" i="7"/>
  <c r="AO15" i="7"/>
  <c r="AL15" i="7"/>
  <c r="AI15" i="7"/>
  <c r="AF15" i="7"/>
  <c r="AC15" i="7"/>
  <c r="BJ14" i="7"/>
  <c r="BG14" i="7"/>
  <c r="BD14" i="7"/>
  <c r="BA14" i="7"/>
  <c r="AX14" i="7"/>
  <c r="AU14" i="7"/>
  <c r="AR14" i="7"/>
  <c r="AO14" i="7"/>
  <c r="AL14" i="7"/>
  <c r="AI14" i="7"/>
  <c r="AF14" i="7"/>
  <c r="AC14" i="7"/>
  <c r="BR13" i="7"/>
  <c r="BQ13" i="7"/>
  <c r="BJ13" i="7"/>
  <c r="BG13" i="7"/>
  <c r="BD13" i="7"/>
  <c r="BA13" i="7"/>
  <c r="AX13" i="7"/>
  <c r="AU13" i="7"/>
  <c r="AR13" i="7"/>
  <c r="AO13" i="7"/>
  <c r="AL13" i="7"/>
  <c r="AI13" i="7"/>
  <c r="AF13" i="7"/>
  <c r="AC13" i="7"/>
  <c r="BN13" i="7"/>
  <c r="BJ12" i="7"/>
  <c r="BG12" i="7"/>
  <c r="BD12" i="7"/>
  <c r="BA12" i="7"/>
  <c r="AX12" i="7"/>
  <c r="AU12" i="7"/>
  <c r="AR12" i="7"/>
  <c r="AO12" i="7"/>
  <c r="AL12" i="7"/>
  <c r="AI12" i="7"/>
  <c r="AF12" i="7"/>
  <c r="AC12" i="7"/>
  <c r="BR11" i="7"/>
  <c r="BQ11" i="7"/>
  <c r="BJ11" i="7"/>
  <c r="BG11" i="7"/>
  <c r="BD11" i="7"/>
  <c r="BA11" i="7"/>
  <c r="AX11" i="7"/>
  <c r="AU11" i="7"/>
  <c r="AR11" i="7"/>
  <c r="AO11" i="7"/>
  <c r="AL11" i="7"/>
  <c r="AC11" i="7"/>
  <c r="AF11" i="7"/>
  <c r="AI11" i="7"/>
  <c r="BN11" i="7"/>
  <c r="BL11" i="7"/>
  <c r="BJ10" i="7"/>
  <c r="BG10" i="7"/>
  <c r="BD10" i="7"/>
  <c r="BA10" i="7"/>
  <c r="AX10" i="7"/>
  <c r="AU10" i="7"/>
  <c r="AR10" i="7"/>
  <c r="AO10" i="7"/>
  <c r="AL10" i="7"/>
  <c r="AI10" i="7"/>
  <c r="AF10" i="7"/>
  <c r="AC10" i="7"/>
  <c r="BR9" i="7"/>
  <c r="BQ9" i="7"/>
  <c r="BJ9" i="7"/>
  <c r="BG9" i="7"/>
  <c r="BD9" i="7"/>
  <c r="BA9" i="7"/>
  <c r="AX9" i="7"/>
  <c r="AU9" i="7"/>
  <c r="AR9" i="7"/>
  <c r="AO9" i="7"/>
  <c r="AC9" i="7"/>
  <c r="AF9" i="7"/>
  <c r="AI9" i="7"/>
  <c r="AL9" i="7"/>
  <c r="BL9" i="7"/>
  <c r="BJ8" i="7"/>
  <c r="BG8" i="7"/>
  <c r="BD8" i="7"/>
  <c r="BA8" i="7"/>
  <c r="AX8" i="7"/>
  <c r="AU8" i="7"/>
  <c r="AR8" i="7"/>
  <c r="AO8" i="7"/>
  <c r="AL8" i="7"/>
  <c r="AI8" i="7"/>
  <c r="AF8" i="7"/>
  <c r="AC8" i="7"/>
  <c r="BR7" i="7"/>
  <c r="BQ7" i="7"/>
  <c r="BJ7" i="7"/>
  <c r="BG7" i="7"/>
  <c r="BD7" i="7"/>
  <c r="BA7" i="7"/>
  <c r="AX7" i="7"/>
  <c r="AU7" i="7"/>
  <c r="AR7" i="7"/>
  <c r="AO7" i="7"/>
  <c r="AL7" i="7"/>
  <c r="AI7" i="7"/>
  <c r="AF7" i="7"/>
  <c r="AC7" i="7"/>
  <c r="BJ6" i="7"/>
  <c r="BG6" i="7"/>
  <c r="BD6" i="7"/>
  <c r="BA6" i="7"/>
  <c r="AX6" i="7"/>
  <c r="AU6" i="7"/>
  <c r="AR6" i="7"/>
  <c r="AO6" i="7"/>
  <c r="AL6" i="7"/>
  <c r="AI6" i="7"/>
  <c r="AF6" i="7"/>
  <c r="AC6" i="7"/>
  <c r="BR5" i="7"/>
  <c r="BQ5" i="7"/>
  <c r="BJ5" i="7"/>
  <c r="BG5" i="7"/>
  <c r="BD5" i="7"/>
  <c r="BA5" i="7"/>
  <c r="AX5" i="7"/>
  <c r="AU5" i="7"/>
  <c r="AR5" i="7"/>
  <c r="AO5" i="7"/>
  <c r="AL5" i="7"/>
  <c r="AI5" i="7"/>
  <c r="AF5" i="7"/>
  <c r="AC5" i="7"/>
  <c r="BM5" i="7"/>
  <c r="BI4" i="7"/>
  <c r="BF4" i="7"/>
  <c r="BC4" i="7"/>
  <c r="AZ4" i="7"/>
  <c r="AW4" i="7"/>
  <c r="AT4" i="7"/>
  <c r="AQ4" i="7"/>
  <c r="AN4" i="7"/>
  <c r="AK4" i="7"/>
  <c r="AH4" i="7"/>
  <c r="AE4" i="7"/>
  <c r="AB4" i="7"/>
  <c r="Y4" i="7"/>
  <c r="V4" i="7"/>
  <c r="S4" i="7"/>
  <c r="P4" i="7"/>
  <c r="M4" i="7"/>
  <c r="J4" i="7"/>
  <c r="G4" i="7"/>
  <c r="D4" i="7"/>
  <c r="BL5" i="7"/>
  <c r="BN15" i="7"/>
  <c r="BM11" i="7"/>
  <c r="BP11" i="7"/>
  <c r="BN7" i="7"/>
  <c r="BN5" i="7"/>
  <c r="BO5" i="7"/>
  <c r="BS39" i="7"/>
  <c r="BS41" i="7"/>
  <c r="BL27" i="7"/>
  <c r="BS25" i="7"/>
  <c r="BS29" i="7"/>
  <c r="BM31" i="7"/>
  <c r="BM29" i="7"/>
  <c r="BN29" i="7"/>
  <c r="BN31" i="7"/>
  <c r="BN41" i="7"/>
  <c r="BS31" i="7"/>
  <c r="BS33" i="7"/>
  <c r="BS35" i="7"/>
  <c r="BS37" i="7"/>
  <c r="BL21" i="7"/>
  <c r="BN43" i="7"/>
  <c r="BS43" i="7"/>
  <c r="BL43" i="7"/>
  <c r="BM23" i="7"/>
  <c r="BN25" i="7"/>
  <c r="BL29" i="7"/>
  <c r="BO29" i="7"/>
  <c r="BM19" i="7"/>
  <c r="BL17" i="7"/>
  <c r="BS23" i="7"/>
  <c r="BN27" i="7"/>
  <c r="BN33" i="7"/>
  <c r="BN35" i="7"/>
  <c r="BL37" i="7"/>
  <c r="BS27" i="7"/>
  <c r="BM39" i="7"/>
  <c r="BS13" i="7"/>
  <c r="BS9" i="7"/>
  <c r="BS11" i="7"/>
  <c r="BS7" i="7"/>
  <c r="BN19" i="7"/>
  <c r="BM15" i="7"/>
  <c r="BM7" i="7"/>
  <c r="BN17" i="7"/>
  <c r="BS15" i="7"/>
  <c r="BS5" i="7"/>
  <c r="BS17" i="7"/>
  <c r="BS19" i="7"/>
  <c r="BO11" i="7"/>
  <c r="BP5" i="7"/>
  <c r="BL7" i="7"/>
  <c r="BM9" i="7"/>
  <c r="BP9" i="7"/>
  <c r="BL19" i="7"/>
  <c r="BM21" i="7"/>
  <c r="BN23" i="7"/>
  <c r="BL35" i="7"/>
  <c r="BM37" i="7"/>
  <c r="BP37" i="7"/>
  <c r="BN39" i="7"/>
  <c r="BN21" i="7"/>
  <c r="BL33" i="7"/>
  <c r="BM35" i="7"/>
  <c r="BN37" i="7"/>
  <c r="BN9" i="7"/>
  <c r="BO9" i="7"/>
  <c r="BL15" i="7"/>
  <c r="BM17" i="7"/>
  <c r="BP17" i="7"/>
  <c r="BL31" i="7"/>
  <c r="BM33" i="7"/>
  <c r="BL13" i="7"/>
  <c r="BL25" i="7"/>
  <c r="BM27" i="7"/>
  <c r="BL41" i="7"/>
  <c r="BM43" i="7"/>
  <c r="BM13" i="7"/>
  <c r="BL23" i="7"/>
  <c r="BM25" i="7"/>
  <c r="BL39" i="7"/>
  <c r="BM41" i="7"/>
  <c r="BG44" i="6"/>
  <c r="BD44" i="6"/>
  <c r="BA44" i="6"/>
  <c r="AX44" i="6"/>
  <c r="AU44" i="6"/>
  <c r="AR44" i="6"/>
  <c r="AO44" i="6"/>
  <c r="AL44" i="6"/>
  <c r="AI44" i="6"/>
  <c r="AF44" i="6"/>
  <c r="AC44" i="6"/>
  <c r="Z44" i="6"/>
  <c r="W44" i="6"/>
  <c r="T44" i="6"/>
  <c r="Q44" i="6"/>
  <c r="N44" i="6"/>
  <c r="K44" i="6"/>
  <c r="H44" i="6"/>
  <c r="E44" i="6"/>
  <c r="BR43" i="6"/>
  <c r="BQ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W43" i="6"/>
  <c r="T43" i="6"/>
  <c r="Q43" i="6"/>
  <c r="N43" i="6"/>
  <c r="K43" i="6"/>
  <c r="H43" i="6"/>
  <c r="E43" i="6"/>
  <c r="BJ42" i="6"/>
  <c r="BD42" i="6"/>
  <c r="BA42" i="6"/>
  <c r="AX42" i="6"/>
  <c r="AU42" i="6"/>
  <c r="AR42" i="6"/>
  <c r="AO42" i="6"/>
  <c r="AL42" i="6"/>
  <c r="AI42" i="6"/>
  <c r="AF42" i="6"/>
  <c r="AC42" i="6"/>
  <c r="Z42" i="6"/>
  <c r="W42" i="6"/>
  <c r="T42" i="6"/>
  <c r="Q42" i="6"/>
  <c r="N42" i="6"/>
  <c r="K42" i="6"/>
  <c r="H42" i="6"/>
  <c r="E42" i="6"/>
  <c r="BR41" i="6"/>
  <c r="BQ41" i="6"/>
  <c r="BJ41" i="6"/>
  <c r="BD41" i="6"/>
  <c r="BA41" i="6"/>
  <c r="AX41" i="6"/>
  <c r="AU41" i="6"/>
  <c r="AR41" i="6"/>
  <c r="AO41" i="6"/>
  <c r="AL41" i="6"/>
  <c r="AI41" i="6"/>
  <c r="AF41" i="6"/>
  <c r="AC41" i="6"/>
  <c r="Z41" i="6"/>
  <c r="W41" i="6"/>
  <c r="T41" i="6"/>
  <c r="Q41" i="6"/>
  <c r="N41" i="6"/>
  <c r="K41" i="6"/>
  <c r="H41" i="6"/>
  <c r="E41" i="6"/>
  <c r="BJ40" i="6"/>
  <c r="BG40" i="6"/>
  <c r="BA40" i="6"/>
  <c r="AX40" i="6"/>
  <c r="AU40" i="6"/>
  <c r="AR40" i="6"/>
  <c r="AO40" i="6"/>
  <c r="AL40" i="6"/>
  <c r="AI40" i="6"/>
  <c r="AF40" i="6"/>
  <c r="AC40" i="6"/>
  <c r="Z40" i="6"/>
  <c r="W40" i="6"/>
  <c r="T40" i="6"/>
  <c r="Q40" i="6"/>
  <c r="N40" i="6"/>
  <c r="K40" i="6"/>
  <c r="H40" i="6"/>
  <c r="E40" i="6"/>
  <c r="BR39" i="6"/>
  <c r="BQ39" i="6"/>
  <c r="BS39" i="6"/>
  <c r="BJ39" i="6"/>
  <c r="BG39" i="6"/>
  <c r="BA39" i="6"/>
  <c r="AX39" i="6"/>
  <c r="AU39" i="6"/>
  <c r="AR39" i="6"/>
  <c r="AO39" i="6"/>
  <c r="AL39" i="6"/>
  <c r="AI39" i="6"/>
  <c r="AF39" i="6"/>
  <c r="AC39" i="6"/>
  <c r="Z39" i="6"/>
  <c r="W39" i="6"/>
  <c r="T39" i="6"/>
  <c r="Q39" i="6"/>
  <c r="N39" i="6"/>
  <c r="K39" i="6"/>
  <c r="H39" i="6"/>
  <c r="E39" i="6"/>
  <c r="BJ38" i="6"/>
  <c r="BG38" i="6"/>
  <c r="BD38" i="6"/>
  <c r="AX38" i="6"/>
  <c r="AU38" i="6"/>
  <c r="AR38" i="6"/>
  <c r="AO38" i="6"/>
  <c r="AL38" i="6"/>
  <c r="AI38" i="6"/>
  <c r="AF38" i="6"/>
  <c r="AC38" i="6"/>
  <c r="Z38" i="6"/>
  <c r="W38" i="6"/>
  <c r="T38" i="6"/>
  <c r="Q38" i="6"/>
  <c r="N38" i="6"/>
  <c r="K38" i="6"/>
  <c r="H38" i="6"/>
  <c r="E38" i="6"/>
  <c r="BR37" i="6"/>
  <c r="BQ37" i="6"/>
  <c r="BS37" i="6"/>
  <c r="BJ37" i="6"/>
  <c r="BG37" i="6"/>
  <c r="BD37" i="6"/>
  <c r="AX37" i="6"/>
  <c r="AU37" i="6"/>
  <c r="AR37" i="6"/>
  <c r="AO37" i="6"/>
  <c r="AL37" i="6"/>
  <c r="AI37" i="6"/>
  <c r="AF37" i="6"/>
  <c r="AC37" i="6"/>
  <c r="Z37" i="6"/>
  <c r="W37" i="6"/>
  <c r="T37" i="6"/>
  <c r="Q37" i="6"/>
  <c r="N37" i="6"/>
  <c r="K37" i="6"/>
  <c r="H37" i="6"/>
  <c r="E37" i="6"/>
  <c r="BJ36" i="6"/>
  <c r="BG36" i="6"/>
  <c r="BD36" i="6"/>
  <c r="BA36" i="6"/>
  <c r="AU36" i="6"/>
  <c r="AR36" i="6"/>
  <c r="AO36" i="6"/>
  <c r="AL36" i="6"/>
  <c r="AI36" i="6"/>
  <c r="AF36" i="6"/>
  <c r="AC36" i="6"/>
  <c r="Z36" i="6"/>
  <c r="W36" i="6"/>
  <c r="T36" i="6"/>
  <c r="Q36" i="6"/>
  <c r="N36" i="6"/>
  <c r="K36" i="6"/>
  <c r="H36" i="6"/>
  <c r="E36" i="6"/>
  <c r="BR35" i="6"/>
  <c r="BQ35" i="6"/>
  <c r="BJ35" i="6"/>
  <c r="BG35" i="6"/>
  <c r="BD35" i="6"/>
  <c r="BA35" i="6"/>
  <c r="AU35" i="6"/>
  <c r="AR35" i="6"/>
  <c r="AO35" i="6"/>
  <c r="AL35" i="6"/>
  <c r="AI35" i="6"/>
  <c r="AF35" i="6"/>
  <c r="AC35" i="6"/>
  <c r="Z35" i="6"/>
  <c r="W35" i="6"/>
  <c r="T35" i="6"/>
  <c r="Q35" i="6"/>
  <c r="N35" i="6"/>
  <c r="K35" i="6"/>
  <c r="H35" i="6"/>
  <c r="E35" i="6"/>
  <c r="BJ34" i="6"/>
  <c r="BG34" i="6"/>
  <c r="BD34" i="6"/>
  <c r="BA34" i="6"/>
  <c r="AX34" i="6"/>
  <c r="AR34" i="6"/>
  <c r="AO34" i="6"/>
  <c r="AL34" i="6"/>
  <c r="AI34" i="6"/>
  <c r="AF34" i="6"/>
  <c r="AC34" i="6"/>
  <c r="Z34" i="6"/>
  <c r="W34" i="6"/>
  <c r="T34" i="6"/>
  <c r="Q34" i="6"/>
  <c r="N34" i="6"/>
  <c r="K34" i="6"/>
  <c r="H34" i="6"/>
  <c r="E34" i="6"/>
  <c r="BR33" i="6"/>
  <c r="BQ33" i="6"/>
  <c r="BJ33" i="6"/>
  <c r="BG33" i="6"/>
  <c r="BD33" i="6"/>
  <c r="BA33" i="6"/>
  <c r="AX33" i="6"/>
  <c r="AR33" i="6"/>
  <c r="AO33" i="6"/>
  <c r="AL33" i="6"/>
  <c r="AI33" i="6"/>
  <c r="AF33" i="6"/>
  <c r="AC33" i="6"/>
  <c r="Z33" i="6"/>
  <c r="W33" i="6"/>
  <c r="T33" i="6"/>
  <c r="Q33" i="6"/>
  <c r="N33" i="6"/>
  <c r="K33" i="6"/>
  <c r="H33" i="6"/>
  <c r="E33" i="6"/>
  <c r="BJ32" i="6"/>
  <c r="BG32" i="6"/>
  <c r="BD32" i="6"/>
  <c r="BA32" i="6"/>
  <c r="AX32" i="6"/>
  <c r="AU32" i="6"/>
  <c r="AO32" i="6"/>
  <c r="AL32" i="6"/>
  <c r="AI32" i="6"/>
  <c r="AF32" i="6"/>
  <c r="AC32" i="6"/>
  <c r="Z32" i="6"/>
  <c r="W32" i="6"/>
  <c r="T32" i="6"/>
  <c r="Q32" i="6"/>
  <c r="N32" i="6"/>
  <c r="K32" i="6"/>
  <c r="H32" i="6"/>
  <c r="E32" i="6"/>
  <c r="BR31" i="6"/>
  <c r="BQ31" i="6"/>
  <c r="BJ31" i="6"/>
  <c r="BG31" i="6"/>
  <c r="BD31" i="6"/>
  <c r="BA31" i="6"/>
  <c r="AX31" i="6"/>
  <c r="AU31" i="6"/>
  <c r="AO31" i="6"/>
  <c r="AL31" i="6"/>
  <c r="AI31" i="6"/>
  <c r="AF31" i="6"/>
  <c r="AC31" i="6"/>
  <c r="Z31" i="6"/>
  <c r="W31" i="6"/>
  <c r="T31" i="6"/>
  <c r="Q31" i="6"/>
  <c r="N31" i="6"/>
  <c r="K31" i="6"/>
  <c r="H31" i="6"/>
  <c r="E31" i="6"/>
  <c r="BJ30" i="6"/>
  <c r="BG30" i="6"/>
  <c r="BD30" i="6"/>
  <c r="BA30" i="6"/>
  <c r="AX30" i="6"/>
  <c r="AU30" i="6"/>
  <c r="AR30" i="6"/>
  <c r="AL30" i="6"/>
  <c r="AI30" i="6"/>
  <c r="AF30" i="6"/>
  <c r="AC30" i="6"/>
  <c r="Z30" i="6"/>
  <c r="W30" i="6"/>
  <c r="T30" i="6"/>
  <c r="Q30" i="6"/>
  <c r="N30" i="6"/>
  <c r="K30" i="6"/>
  <c r="H30" i="6"/>
  <c r="E30" i="6"/>
  <c r="BR29" i="6"/>
  <c r="BQ29" i="6"/>
  <c r="BJ29" i="6"/>
  <c r="BG29" i="6"/>
  <c r="BD29" i="6"/>
  <c r="BA29" i="6"/>
  <c r="AX29" i="6"/>
  <c r="AU29" i="6"/>
  <c r="AR29" i="6"/>
  <c r="AL29" i="6"/>
  <c r="AI29" i="6"/>
  <c r="AF29" i="6"/>
  <c r="AC29" i="6"/>
  <c r="Z29" i="6"/>
  <c r="W29" i="6"/>
  <c r="T29" i="6"/>
  <c r="Q29" i="6"/>
  <c r="N29" i="6"/>
  <c r="K29" i="6"/>
  <c r="H29" i="6"/>
  <c r="E29" i="6"/>
  <c r="BJ28" i="6"/>
  <c r="BG28" i="6"/>
  <c r="BD28" i="6"/>
  <c r="BA28" i="6"/>
  <c r="AX28" i="6"/>
  <c r="AU28" i="6"/>
  <c r="AR28" i="6"/>
  <c r="AO28" i="6"/>
  <c r="AI28" i="6"/>
  <c r="AF28" i="6"/>
  <c r="AC28" i="6"/>
  <c r="Z28" i="6"/>
  <c r="W28" i="6"/>
  <c r="T28" i="6"/>
  <c r="Q28" i="6"/>
  <c r="N28" i="6"/>
  <c r="K28" i="6"/>
  <c r="H28" i="6"/>
  <c r="E28" i="6"/>
  <c r="BR27" i="6"/>
  <c r="BQ27" i="6"/>
  <c r="BJ27" i="6"/>
  <c r="BG27" i="6"/>
  <c r="BD27" i="6"/>
  <c r="BA27" i="6"/>
  <c r="AX27" i="6"/>
  <c r="AU27" i="6"/>
  <c r="AR27" i="6"/>
  <c r="AO27" i="6"/>
  <c r="AI27" i="6"/>
  <c r="AF27" i="6"/>
  <c r="AC27" i="6"/>
  <c r="Z27" i="6"/>
  <c r="W27" i="6"/>
  <c r="T27" i="6"/>
  <c r="Q27" i="6"/>
  <c r="N27" i="6"/>
  <c r="K27" i="6"/>
  <c r="H27" i="6"/>
  <c r="E27" i="6"/>
  <c r="BJ26" i="6"/>
  <c r="BG26" i="6"/>
  <c r="BD26" i="6"/>
  <c r="BA26" i="6"/>
  <c r="AX26" i="6"/>
  <c r="AU26" i="6"/>
  <c r="AR26" i="6"/>
  <c r="AO26" i="6"/>
  <c r="AL26" i="6"/>
  <c r="AF26" i="6"/>
  <c r="AC26" i="6"/>
  <c r="Z26" i="6"/>
  <c r="W26" i="6"/>
  <c r="T26" i="6"/>
  <c r="Q26" i="6"/>
  <c r="N26" i="6"/>
  <c r="K26" i="6"/>
  <c r="H26" i="6"/>
  <c r="E26" i="6"/>
  <c r="BR25" i="6"/>
  <c r="BQ25" i="6"/>
  <c r="BJ25" i="6"/>
  <c r="BG25" i="6"/>
  <c r="BD25" i="6"/>
  <c r="BA25" i="6"/>
  <c r="AX25" i="6"/>
  <c r="AU25" i="6"/>
  <c r="AR25" i="6"/>
  <c r="AO25" i="6"/>
  <c r="AL25" i="6"/>
  <c r="AF25" i="6"/>
  <c r="AC25" i="6"/>
  <c r="Z25" i="6"/>
  <c r="W25" i="6"/>
  <c r="T25" i="6"/>
  <c r="Q25" i="6"/>
  <c r="N25" i="6"/>
  <c r="K25" i="6"/>
  <c r="H25" i="6"/>
  <c r="E25" i="6"/>
  <c r="BJ24" i="6"/>
  <c r="BG24" i="6"/>
  <c r="BD24" i="6"/>
  <c r="BA24" i="6"/>
  <c r="AX24" i="6"/>
  <c r="AU24" i="6"/>
  <c r="AR24" i="6"/>
  <c r="AO24" i="6"/>
  <c r="AL24" i="6"/>
  <c r="AI24" i="6"/>
  <c r="AC24" i="6"/>
  <c r="Z24" i="6"/>
  <c r="W24" i="6"/>
  <c r="T24" i="6"/>
  <c r="Q24" i="6"/>
  <c r="N24" i="6"/>
  <c r="K24" i="6"/>
  <c r="H24" i="6"/>
  <c r="E24" i="6"/>
  <c r="BR23" i="6"/>
  <c r="BQ23" i="6"/>
  <c r="BJ23" i="6"/>
  <c r="BG23" i="6"/>
  <c r="BD23" i="6"/>
  <c r="BA23" i="6"/>
  <c r="AX23" i="6"/>
  <c r="AU23" i="6"/>
  <c r="AR23" i="6"/>
  <c r="AO23" i="6"/>
  <c r="AL23" i="6"/>
  <c r="AI23" i="6"/>
  <c r="AC23" i="6"/>
  <c r="Z23" i="6"/>
  <c r="W23" i="6"/>
  <c r="T23" i="6"/>
  <c r="Q23" i="6"/>
  <c r="N23" i="6"/>
  <c r="K23" i="6"/>
  <c r="H23" i="6"/>
  <c r="E23" i="6"/>
  <c r="BJ22" i="6"/>
  <c r="BG22" i="6"/>
  <c r="BD22" i="6"/>
  <c r="BA22" i="6"/>
  <c r="AX22" i="6"/>
  <c r="AU22" i="6"/>
  <c r="AR22" i="6"/>
  <c r="AO22" i="6"/>
  <c r="AL22" i="6"/>
  <c r="AI22" i="6"/>
  <c r="AF22" i="6"/>
  <c r="Z22" i="6"/>
  <c r="W22" i="6"/>
  <c r="T22" i="6"/>
  <c r="Q22" i="6"/>
  <c r="N22" i="6"/>
  <c r="K22" i="6"/>
  <c r="H22" i="6"/>
  <c r="E22" i="6"/>
  <c r="BR21" i="6"/>
  <c r="BQ21" i="6"/>
  <c r="BJ21" i="6"/>
  <c r="BG21" i="6"/>
  <c r="BD21" i="6"/>
  <c r="BA21" i="6"/>
  <c r="AX21" i="6"/>
  <c r="AU21" i="6"/>
  <c r="AR21" i="6"/>
  <c r="AO21" i="6"/>
  <c r="AL21" i="6"/>
  <c r="AI21" i="6"/>
  <c r="AF21" i="6"/>
  <c r="Z21" i="6"/>
  <c r="W21" i="6"/>
  <c r="T21" i="6"/>
  <c r="Q21" i="6"/>
  <c r="N21" i="6"/>
  <c r="K21" i="6"/>
  <c r="H21" i="6"/>
  <c r="E21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W20" i="6"/>
  <c r="T20" i="6"/>
  <c r="Q20" i="6"/>
  <c r="N20" i="6"/>
  <c r="K20" i="6"/>
  <c r="H20" i="6"/>
  <c r="E20" i="6"/>
  <c r="BR19" i="6"/>
  <c r="BQ19" i="6"/>
  <c r="BS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W19" i="6"/>
  <c r="T19" i="6"/>
  <c r="Q19" i="6"/>
  <c r="N19" i="6"/>
  <c r="K19" i="6"/>
  <c r="H19" i="6"/>
  <c r="E19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Q18" i="6"/>
  <c r="N18" i="6"/>
  <c r="E17" i="6"/>
  <c r="H17" i="6"/>
  <c r="K17" i="6"/>
  <c r="N17" i="6"/>
  <c r="Q17" i="6"/>
  <c r="T17" i="6"/>
  <c r="Z17" i="6"/>
  <c r="AC17" i="6"/>
  <c r="AF17" i="6"/>
  <c r="AI17" i="6"/>
  <c r="AL17" i="6"/>
  <c r="AO17" i="6"/>
  <c r="AR17" i="6"/>
  <c r="AU17" i="6"/>
  <c r="AX17" i="6"/>
  <c r="BA17" i="6"/>
  <c r="BD17" i="6"/>
  <c r="BG17" i="6"/>
  <c r="BJ17" i="6"/>
  <c r="E18" i="6"/>
  <c r="H18" i="6"/>
  <c r="K18" i="6"/>
  <c r="BL17" i="6"/>
  <c r="BR17" i="6"/>
  <c r="BQ17" i="6"/>
  <c r="BS17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Q16" i="6"/>
  <c r="N16" i="6"/>
  <c r="K16" i="6"/>
  <c r="H16" i="6"/>
  <c r="E16" i="6"/>
  <c r="BQ15" i="6"/>
  <c r="BR15" i="6"/>
  <c r="BS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Q15" i="6"/>
  <c r="N15" i="6"/>
  <c r="K15" i="6"/>
  <c r="H15" i="6"/>
  <c r="E15" i="6"/>
  <c r="BN15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N14" i="6"/>
  <c r="K14" i="6"/>
  <c r="H14" i="6"/>
  <c r="E14" i="6"/>
  <c r="BQ13" i="6"/>
  <c r="BR13" i="6"/>
  <c r="BS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N13" i="6"/>
  <c r="K13" i="6"/>
  <c r="H13" i="6"/>
  <c r="E13" i="6"/>
  <c r="BN13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K12" i="6"/>
  <c r="H12" i="6"/>
  <c r="E12" i="6"/>
  <c r="BR11" i="6"/>
  <c r="BQ11" i="6"/>
  <c r="BJ11" i="6"/>
  <c r="BG11" i="6"/>
  <c r="BD11" i="6"/>
  <c r="BA11" i="6"/>
  <c r="AX11" i="6"/>
  <c r="AU11" i="6"/>
  <c r="AR11" i="6"/>
  <c r="AO11" i="6"/>
  <c r="AL11" i="6"/>
  <c r="AI11" i="6"/>
  <c r="AF11" i="6"/>
  <c r="AC11" i="6"/>
  <c r="Z11" i="6"/>
  <c r="K11" i="6"/>
  <c r="E11" i="6"/>
  <c r="H11" i="6"/>
  <c r="BN11" i="6"/>
  <c r="BM11" i="6"/>
  <c r="BL11" i="6"/>
  <c r="BJ10" i="6"/>
  <c r="BG10" i="6"/>
  <c r="BD10" i="6"/>
  <c r="BA10" i="6"/>
  <c r="AX10" i="6"/>
  <c r="AU10" i="6"/>
  <c r="AR10" i="6"/>
  <c r="AO10" i="6"/>
  <c r="AL10" i="6"/>
  <c r="AI10" i="6"/>
  <c r="AF10" i="6"/>
  <c r="AC10" i="6"/>
  <c r="Z10" i="6"/>
  <c r="W10" i="6"/>
  <c r="Q10" i="6"/>
  <c r="N10" i="6"/>
  <c r="H10" i="6"/>
  <c r="E10" i="6"/>
  <c r="BR9" i="6"/>
  <c r="BQ9" i="6"/>
  <c r="BS9" i="6"/>
  <c r="E9" i="6"/>
  <c r="H9" i="6"/>
  <c r="N9" i="6"/>
  <c r="Q9" i="6"/>
  <c r="T9" i="6"/>
  <c r="W9" i="6"/>
  <c r="Z9" i="6"/>
  <c r="AC9" i="6"/>
  <c r="AF9" i="6"/>
  <c r="AI9" i="6"/>
  <c r="AL9" i="6"/>
  <c r="AO9" i="6"/>
  <c r="AR9" i="6"/>
  <c r="AU9" i="6"/>
  <c r="AX9" i="6"/>
  <c r="BA9" i="6"/>
  <c r="BD9" i="6"/>
  <c r="BG9" i="6"/>
  <c r="BJ9" i="6"/>
  <c r="BN9" i="6"/>
  <c r="BL9" i="6"/>
  <c r="BM9" i="6"/>
  <c r="BJ8" i="6"/>
  <c r="BG8" i="6"/>
  <c r="BD8" i="6"/>
  <c r="BA8" i="6"/>
  <c r="AX8" i="6"/>
  <c r="AU8" i="6"/>
  <c r="AR8" i="6"/>
  <c r="AO8" i="6"/>
  <c r="AL8" i="6"/>
  <c r="AI8" i="6"/>
  <c r="AF8" i="6"/>
  <c r="AC8" i="6"/>
  <c r="Z8" i="6"/>
  <c r="W8" i="6"/>
  <c r="T8" i="6"/>
  <c r="Q8" i="6"/>
  <c r="N8" i="6"/>
  <c r="K8" i="6"/>
  <c r="E8" i="6"/>
  <c r="BR7" i="6"/>
  <c r="BQ7" i="6"/>
  <c r="BS7" i="6"/>
  <c r="E7" i="6"/>
  <c r="K7" i="6"/>
  <c r="N7" i="6"/>
  <c r="Q7" i="6"/>
  <c r="T7" i="6"/>
  <c r="W7" i="6"/>
  <c r="Z7" i="6"/>
  <c r="AC7" i="6"/>
  <c r="AF7" i="6"/>
  <c r="AI7" i="6"/>
  <c r="AL7" i="6"/>
  <c r="AO7" i="6"/>
  <c r="AR7" i="6"/>
  <c r="AU7" i="6"/>
  <c r="AX7" i="6"/>
  <c r="BA7" i="6"/>
  <c r="BD7" i="6"/>
  <c r="BG7" i="6"/>
  <c r="BJ7" i="6"/>
  <c r="BM7" i="6"/>
  <c r="BN7" i="6"/>
  <c r="BJ6" i="6"/>
  <c r="BG6" i="6"/>
  <c r="BD6" i="6"/>
  <c r="BA6" i="6"/>
  <c r="AX6" i="6"/>
  <c r="AU6" i="6"/>
  <c r="AR6" i="6"/>
  <c r="AO6" i="6"/>
  <c r="AL6" i="6"/>
  <c r="AI6" i="6"/>
  <c r="AF6" i="6"/>
  <c r="AC6" i="6"/>
  <c r="Z6" i="6"/>
  <c r="W6" i="6"/>
  <c r="T6" i="6"/>
  <c r="Q6" i="6"/>
  <c r="N6" i="6"/>
  <c r="K6" i="6"/>
  <c r="H6" i="6"/>
  <c r="BR5" i="6"/>
  <c r="BQ5" i="6"/>
  <c r="H5" i="6"/>
  <c r="K5" i="6"/>
  <c r="N5" i="6"/>
  <c r="Q5" i="6"/>
  <c r="T5" i="6"/>
  <c r="W5" i="6"/>
  <c r="Z5" i="6"/>
  <c r="AC5" i="6"/>
  <c r="AF5" i="6"/>
  <c r="AI5" i="6"/>
  <c r="AL5" i="6"/>
  <c r="AO5" i="6"/>
  <c r="AR5" i="6"/>
  <c r="AU5" i="6"/>
  <c r="AX5" i="6"/>
  <c r="BA5" i="6"/>
  <c r="BD5" i="6"/>
  <c r="BG5" i="6"/>
  <c r="BJ5" i="6"/>
  <c r="BL5" i="6"/>
  <c r="BN5" i="6"/>
  <c r="BI4" i="6"/>
  <c r="BF4" i="6"/>
  <c r="BC4" i="6"/>
  <c r="AZ4" i="6"/>
  <c r="AW4" i="6"/>
  <c r="AT4" i="6"/>
  <c r="AQ4" i="6"/>
  <c r="AN4" i="6"/>
  <c r="AK4" i="6"/>
  <c r="AH4" i="6"/>
  <c r="AE4" i="6"/>
  <c r="AB4" i="6"/>
  <c r="Y4" i="6"/>
  <c r="V4" i="6"/>
  <c r="S4" i="6"/>
  <c r="P4" i="6"/>
  <c r="M4" i="6"/>
  <c r="J4" i="6"/>
  <c r="G4" i="6"/>
  <c r="D4" i="6"/>
  <c r="BS25" i="6"/>
  <c r="BN37" i="6"/>
  <c r="BN33" i="6"/>
  <c r="BM41" i="6"/>
  <c r="BM19" i="6"/>
  <c r="BN17" i="6"/>
  <c r="BM35" i="6"/>
  <c r="BN25" i="6"/>
  <c r="BN21" i="6"/>
  <c r="BS23" i="6"/>
  <c r="BS27" i="6"/>
  <c r="BS29" i="6"/>
  <c r="BS31" i="6"/>
  <c r="BS41" i="6"/>
  <c r="BO27" i="7"/>
  <c r="BP27" i="7"/>
  <c r="BP29" i="7"/>
  <c r="BO17" i="7"/>
  <c r="BP21" i="7"/>
  <c r="BO21" i="7"/>
  <c r="BO43" i="7"/>
  <c r="BS21" i="6"/>
  <c r="BM25" i="6"/>
  <c r="BN35" i="6"/>
  <c r="BS43" i="6"/>
  <c r="BL33" i="6"/>
  <c r="BL37" i="6"/>
  <c r="BN19" i="6"/>
  <c r="BS33" i="6"/>
  <c r="BL21" i="6"/>
  <c r="BS35" i="6"/>
  <c r="BM39" i="6"/>
  <c r="BM23" i="6"/>
  <c r="BN43" i="6"/>
  <c r="BL23" i="6"/>
  <c r="BN27" i="6"/>
  <c r="BN29" i="6"/>
  <c r="BN31" i="6"/>
  <c r="BL39" i="6"/>
  <c r="BN41" i="6"/>
  <c r="BP43" i="7"/>
  <c r="BO37" i="7"/>
  <c r="BS5" i="6"/>
  <c r="BS11" i="6"/>
  <c r="BP15" i="7"/>
  <c r="BO15" i="7"/>
  <c r="BP35" i="7"/>
  <c r="BO35" i="7"/>
  <c r="BP41" i="7"/>
  <c r="BO41" i="7"/>
  <c r="BP25" i="7"/>
  <c r="BO25" i="7"/>
  <c r="BP39" i="7"/>
  <c r="BO39" i="7"/>
  <c r="BP13" i="7"/>
  <c r="BO13" i="7"/>
  <c r="BO33" i="7"/>
  <c r="BP33" i="7"/>
  <c r="BP19" i="7"/>
  <c r="BO19" i="7"/>
  <c r="BP31" i="7"/>
  <c r="BO31" i="7"/>
  <c r="BO7" i="7"/>
  <c r="BP7" i="7"/>
  <c r="BP23" i="7"/>
  <c r="BO23" i="7"/>
  <c r="BP9" i="6"/>
  <c r="BO9" i="6"/>
  <c r="BP11" i="6"/>
  <c r="BO11" i="6"/>
  <c r="BO37" i="6"/>
  <c r="BO21" i="6"/>
  <c r="BL7" i="6"/>
  <c r="BL19" i="6"/>
  <c r="BM21" i="6"/>
  <c r="BP21" i="6"/>
  <c r="BN23" i="6"/>
  <c r="BO23" i="6"/>
  <c r="BL35" i="6"/>
  <c r="BM37" i="6"/>
  <c r="BP37" i="6"/>
  <c r="BN39" i="6"/>
  <c r="BO39" i="6"/>
  <c r="BM5" i="6"/>
  <c r="BP5" i="6"/>
  <c r="BL15" i="6"/>
  <c r="BM17" i="6"/>
  <c r="BP17" i="6"/>
  <c r="BL31" i="6"/>
  <c r="BM33" i="6"/>
  <c r="BP33" i="6"/>
  <c r="BM15" i="6"/>
  <c r="BL29" i="6"/>
  <c r="BM31" i="6"/>
  <c r="BO5" i="6"/>
  <c r="BO17" i="6"/>
  <c r="BL27" i="6"/>
  <c r="BM29" i="6"/>
  <c r="BO33" i="6"/>
  <c r="BL43" i="6"/>
  <c r="BL13" i="6"/>
  <c r="BL25" i="6"/>
  <c r="BM27" i="6"/>
  <c r="BL41" i="6"/>
  <c r="BM43" i="6"/>
  <c r="BM13" i="6"/>
  <c r="BP23" i="6"/>
  <c r="BP39" i="6"/>
  <c r="BT43" i="7"/>
  <c r="BT23" i="7"/>
  <c r="BT31" i="7"/>
  <c r="BT17" i="7"/>
  <c r="BT35" i="7"/>
  <c r="BT11" i="7"/>
  <c r="BT29" i="7"/>
  <c r="BT39" i="7"/>
  <c r="BT19" i="7"/>
  <c r="BT25" i="7"/>
  <c r="BT15" i="7"/>
  <c r="BT33" i="7"/>
  <c r="BT5" i="7"/>
  <c r="BT7" i="7"/>
  <c r="BT41" i="7"/>
  <c r="BT9" i="7"/>
  <c r="BT13" i="7"/>
  <c r="BT37" i="7"/>
  <c r="BT21" i="7"/>
  <c r="BT27" i="7"/>
  <c r="BP15" i="6"/>
  <c r="BO15" i="6"/>
  <c r="BP7" i="6"/>
  <c r="BO7" i="6"/>
  <c r="BO27" i="6"/>
  <c r="BP27" i="6"/>
  <c r="BP41" i="6"/>
  <c r="BO41" i="6"/>
  <c r="BP19" i="6"/>
  <c r="BO19" i="6"/>
  <c r="BP25" i="6"/>
  <c r="BO25" i="6"/>
  <c r="BP13" i="6"/>
  <c r="BO13" i="6"/>
  <c r="BP29" i="6"/>
  <c r="BO29" i="6"/>
  <c r="BO43" i="6"/>
  <c r="BP43" i="6"/>
  <c r="BP35" i="6"/>
  <c r="BO35" i="6"/>
  <c r="BP31" i="6"/>
  <c r="BO31" i="6"/>
  <c r="BT15" i="6"/>
  <c r="BT7" i="6"/>
  <c r="BT29" i="6"/>
  <c r="BT39" i="6"/>
  <c r="BT19" i="6"/>
  <c r="BT9" i="6"/>
  <c r="BT13" i="6"/>
  <c r="BT41" i="6"/>
  <c r="BT21" i="6"/>
  <c r="BT23" i="6"/>
  <c r="BT11" i="6"/>
  <c r="BT27" i="6"/>
  <c r="BT33" i="6"/>
  <c r="BT31" i="6"/>
  <c r="BT35" i="6"/>
  <c r="BT37" i="6"/>
  <c r="BT17" i="6"/>
  <c r="BT43" i="6"/>
  <c r="BT25" i="6"/>
  <c r="BT5" i="6"/>
</calcChain>
</file>

<file path=xl/sharedStrings.xml><?xml version="1.0" encoding="utf-8"?>
<sst xmlns="http://schemas.openxmlformats.org/spreadsheetml/2006/main" count="250" uniqueCount="133">
  <si>
    <t>チーム名</t>
  </si>
  <si>
    <t>勝</t>
  </si>
  <si>
    <t>分</t>
  </si>
  <si>
    <t>敗</t>
  </si>
  <si>
    <t>勝率</t>
  </si>
  <si>
    <t>勝点</t>
  </si>
  <si>
    <t>得点</t>
  </si>
  <si>
    <t>失点</t>
  </si>
  <si>
    <t>得失点差</t>
  </si>
  <si>
    <t>順位</t>
  </si>
  <si>
    <t>チーム1</t>
    <phoneticPr fontId="2"/>
  </si>
  <si>
    <t>チーム2</t>
  </si>
  <si>
    <t>チーム3</t>
  </si>
  <si>
    <t>チーム4</t>
  </si>
  <si>
    <t>チーム5</t>
  </si>
  <si>
    <t>チーム6</t>
  </si>
  <si>
    <t>チーム7</t>
  </si>
  <si>
    <t>チーム8</t>
  </si>
  <si>
    <t>チーム9</t>
  </si>
  <si>
    <t>チーム10</t>
  </si>
  <si>
    <t>チーム11</t>
  </si>
  <si>
    <t>チーム12</t>
  </si>
  <si>
    <t>チーム13</t>
  </si>
  <si>
    <t>チーム14</t>
  </si>
  <si>
    <t>チーム15</t>
  </si>
  <si>
    <t>チーム16</t>
  </si>
  <si>
    <t>チーム17</t>
  </si>
  <si>
    <t>チーム18</t>
  </si>
  <si>
    <t>チーム19</t>
  </si>
  <si>
    <t>チーム20</t>
  </si>
  <si>
    <t>チーム1</t>
    <phoneticPr fontId="2"/>
  </si>
  <si>
    <t>チーム7</t>
    <phoneticPr fontId="2"/>
  </si>
  <si>
    <t>A</t>
    <phoneticPr fontId="2"/>
  </si>
  <si>
    <t>D</t>
    <phoneticPr fontId="2"/>
  </si>
  <si>
    <t>C</t>
    <phoneticPr fontId="2"/>
  </si>
  <si>
    <t>B</t>
    <phoneticPr fontId="2"/>
  </si>
  <si>
    <t>A-1</t>
    <phoneticPr fontId="2"/>
  </si>
  <si>
    <t>A-2</t>
    <phoneticPr fontId="2"/>
  </si>
  <si>
    <t>A-3</t>
    <phoneticPr fontId="2"/>
  </si>
  <si>
    <t>A-4</t>
    <phoneticPr fontId="2"/>
  </si>
  <si>
    <t>A-5</t>
    <phoneticPr fontId="2"/>
  </si>
  <si>
    <t>B-5</t>
    <phoneticPr fontId="2"/>
  </si>
  <si>
    <t>A-6</t>
    <phoneticPr fontId="2"/>
  </si>
  <si>
    <t>A-7</t>
    <phoneticPr fontId="2"/>
  </si>
  <si>
    <t>B-1</t>
    <phoneticPr fontId="2"/>
  </si>
  <si>
    <t>B-2</t>
    <phoneticPr fontId="2"/>
  </si>
  <si>
    <t>B-3</t>
    <phoneticPr fontId="2"/>
  </si>
  <si>
    <t>B-4</t>
    <phoneticPr fontId="2"/>
  </si>
  <si>
    <t>B-6</t>
    <phoneticPr fontId="2"/>
  </si>
  <si>
    <t>B-7</t>
    <phoneticPr fontId="2"/>
  </si>
  <si>
    <t>B-8</t>
    <phoneticPr fontId="2"/>
  </si>
  <si>
    <t>C-1</t>
    <phoneticPr fontId="2"/>
  </si>
  <si>
    <t>C-2</t>
    <phoneticPr fontId="2"/>
  </si>
  <si>
    <t>C-3</t>
    <phoneticPr fontId="2"/>
  </si>
  <si>
    <t>C-4</t>
    <phoneticPr fontId="2"/>
  </si>
  <si>
    <t>C-5</t>
    <phoneticPr fontId="2"/>
  </si>
  <si>
    <t>C-6</t>
    <phoneticPr fontId="2"/>
  </si>
  <si>
    <t>C-7</t>
    <phoneticPr fontId="2"/>
  </si>
  <si>
    <t>D-1</t>
    <phoneticPr fontId="2"/>
  </si>
  <si>
    <t>D-2</t>
    <phoneticPr fontId="2"/>
  </si>
  <si>
    <t>D-3</t>
    <phoneticPr fontId="2"/>
  </si>
  <si>
    <t>D-4</t>
    <phoneticPr fontId="2"/>
  </si>
  <si>
    <t>D-5</t>
    <phoneticPr fontId="2"/>
  </si>
  <si>
    <t>D-6</t>
    <phoneticPr fontId="2"/>
  </si>
  <si>
    <t>D-7</t>
    <phoneticPr fontId="2"/>
  </si>
  <si>
    <t>D-8</t>
    <phoneticPr fontId="2"/>
  </si>
  <si>
    <t>幹事</t>
    <rPh sb="0" eb="2">
      <t>カンジ</t>
    </rPh>
    <phoneticPr fontId="2"/>
  </si>
  <si>
    <t>幹事</t>
    <rPh sb="0" eb="2">
      <t>カン</t>
    </rPh>
    <phoneticPr fontId="2"/>
  </si>
  <si>
    <t>AZK-B</t>
    <phoneticPr fontId="2"/>
  </si>
  <si>
    <t>あざみ野FC-W</t>
    <rPh sb="3" eb="8">
      <t>ン</t>
    </rPh>
    <phoneticPr fontId="2"/>
  </si>
  <si>
    <t>青葉FC-W</t>
    <rPh sb="0" eb="6">
      <t>ア</t>
    </rPh>
    <phoneticPr fontId="2"/>
  </si>
  <si>
    <t xml:space="preserve">市が尾-W </t>
    <rPh sb="0" eb="1">
      <t>イチ</t>
    </rPh>
    <rPh sb="2" eb="3">
      <t xml:space="preserve">オ </t>
    </rPh>
    <phoneticPr fontId="2"/>
  </si>
  <si>
    <t>美しが丘</t>
    <rPh sb="0" eb="1">
      <t>ウツク</t>
    </rPh>
    <phoneticPr fontId="2"/>
  </si>
  <si>
    <t>鴨志田緑-M</t>
    <rPh sb="0" eb="4">
      <t>カモs</t>
    </rPh>
    <phoneticPr fontId="2"/>
  </si>
  <si>
    <t>鴨志田第一</t>
    <rPh sb="0" eb="5">
      <t>カモシd</t>
    </rPh>
    <phoneticPr fontId="2"/>
  </si>
  <si>
    <t>HIP-A</t>
    <phoneticPr fontId="2"/>
  </si>
  <si>
    <t>元石川-R</t>
    <rPh sb="0" eb="3">
      <t>モトイs</t>
    </rPh>
    <phoneticPr fontId="2"/>
  </si>
  <si>
    <t>田奈-A</t>
    <rPh sb="0" eb="4">
      <t>タン</t>
    </rPh>
    <phoneticPr fontId="2"/>
  </si>
  <si>
    <t>しらとり台-B</t>
    <rPh sb="0" eb="5">
      <t>シラトr</t>
    </rPh>
    <phoneticPr fontId="2"/>
  </si>
  <si>
    <t>榎が丘-B</t>
    <rPh sb="0" eb="1">
      <t>エノキ</t>
    </rPh>
    <phoneticPr fontId="2"/>
  </si>
  <si>
    <t>ヨコハマ</t>
    <phoneticPr fontId="2"/>
  </si>
  <si>
    <t>奈良FC</t>
    <rPh sb="0" eb="4">
      <t>ナラ</t>
    </rPh>
    <phoneticPr fontId="2"/>
  </si>
  <si>
    <t>HIP-B</t>
    <phoneticPr fontId="2"/>
  </si>
  <si>
    <t>元石川-G</t>
    <phoneticPr fontId="2"/>
  </si>
  <si>
    <t>あざみ野FC-B</t>
    <rPh sb="3" eb="8">
      <t>ン</t>
    </rPh>
    <phoneticPr fontId="2"/>
  </si>
  <si>
    <t>榎が丘</t>
    <rPh sb="0" eb="3">
      <t>エノキg</t>
    </rPh>
    <phoneticPr fontId="2"/>
  </si>
  <si>
    <t>藤が丘</t>
    <rPh sb="0" eb="1">
      <t>フジ</t>
    </rPh>
    <rPh sb="2" eb="3">
      <t>オk</t>
    </rPh>
    <phoneticPr fontId="2"/>
  </si>
  <si>
    <t>浜北谷本</t>
    <rPh sb="0" eb="4">
      <t>ハマk</t>
    </rPh>
    <phoneticPr fontId="2"/>
  </si>
  <si>
    <t>鴨志田緑-K</t>
    <rPh sb="0" eb="6">
      <t>カモシd</t>
    </rPh>
    <phoneticPr fontId="2"/>
  </si>
  <si>
    <t>田奈-B</t>
    <rPh sb="0" eb="2">
      <t>タン</t>
    </rPh>
    <phoneticPr fontId="2"/>
  </si>
  <si>
    <t>しらとり台-A</t>
    <rPh sb="4" eb="5">
      <t>ダ</t>
    </rPh>
    <phoneticPr fontId="2"/>
  </si>
  <si>
    <t>もえぎ野</t>
    <rPh sb="3" eb="4">
      <t>ノ</t>
    </rPh>
    <phoneticPr fontId="2"/>
  </si>
  <si>
    <t>青葉FC-B</t>
    <rPh sb="0" eb="2">
      <t>ア</t>
    </rPh>
    <phoneticPr fontId="2"/>
  </si>
  <si>
    <t>市が尾-B</t>
    <rPh sb="0" eb="1">
      <t>イチ</t>
    </rPh>
    <phoneticPr fontId="2"/>
  </si>
  <si>
    <t>嶮山-M</t>
    <phoneticPr fontId="2"/>
  </si>
  <si>
    <t>嶮山-K</t>
    <phoneticPr fontId="2"/>
  </si>
  <si>
    <t>AZK-A</t>
    <phoneticPr fontId="2"/>
  </si>
  <si>
    <t>みたけ</t>
    <phoneticPr fontId="2"/>
  </si>
  <si>
    <t>鉄FC</t>
    <rPh sb="0" eb="3">
      <t>テツ</t>
    </rPh>
    <phoneticPr fontId="2"/>
  </si>
  <si>
    <t>嶮山-M</t>
    <phoneticPr fontId="2"/>
  </si>
  <si>
    <t>榎が丘-SHIP-A</t>
    <rPh sb="0" eb="3">
      <t>エノキg</t>
    </rPh>
    <phoneticPr fontId="2"/>
  </si>
  <si>
    <t>HIP-A</t>
    <phoneticPr fontId="2"/>
  </si>
  <si>
    <t>AZK-B</t>
    <phoneticPr fontId="2"/>
  </si>
  <si>
    <t>青葉FC-B</t>
    <rPh sb="0" eb="6">
      <t>ア</t>
    </rPh>
    <phoneticPr fontId="2"/>
  </si>
  <si>
    <t>ヨコハマ</t>
    <phoneticPr fontId="2"/>
  </si>
  <si>
    <t>奈良の丘JFC</t>
    <rPh sb="0" eb="3">
      <t>ナラン</t>
    </rPh>
    <rPh sb="3" eb="7">
      <t>オカ</t>
    </rPh>
    <phoneticPr fontId="2"/>
  </si>
  <si>
    <t>もえぎ野-W</t>
    <rPh sb="3" eb="4">
      <t>ノ</t>
    </rPh>
    <phoneticPr fontId="2"/>
  </si>
  <si>
    <t>アミザーデ</t>
    <phoneticPr fontId="2"/>
  </si>
  <si>
    <t>嶮山-K</t>
    <phoneticPr fontId="2"/>
  </si>
  <si>
    <t>鴨志田緑</t>
    <rPh sb="0" eb="4">
      <t>カモシd</t>
    </rPh>
    <phoneticPr fontId="2"/>
  </si>
  <si>
    <t>しらとり台-B</t>
    <rPh sb="4" eb="5">
      <t>ダ</t>
    </rPh>
    <phoneticPr fontId="2"/>
  </si>
  <si>
    <t>元石川-G</t>
    <rPh sb="0" eb="3">
      <t>モトイs</t>
    </rPh>
    <phoneticPr fontId="2"/>
  </si>
  <si>
    <t>もえぎ野-O</t>
    <rPh sb="3" eb="6">
      <t>ン</t>
    </rPh>
    <phoneticPr fontId="2"/>
  </si>
  <si>
    <t>榎が丘-R</t>
    <rPh sb="0" eb="3">
      <t>エノキg</t>
    </rPh>
    <phoneticPr fontId="2"/>
  </si>
  <si>
    <t>市が尾</t>
    <rPh sb="0" eb="1">
      <t>イチ</t>
    </rPh>
    <phoneticPr fontId="2"/>
  </si>
  <si>
    <t>AZK-A</t>
    <phoneticPr fontId="2"/>
  </si>
  <si>
    <t>田奈-A</t>
    <rPh sb="0" eb="2">
      <t>タナ</t>
    </rPh>
    <phoneticPr fontId="2"/>
  </si>
  <si>
    <t>美しが丘</t>
    <rPh sb="0" eb="4">
      <t>ウツクs</t>
    </rPh>
    <phoneticPr fontId="2"/>
  </si>
  <si>
    <t>HIP-B</t>
    <phoneticPr fontId="2"/>
  </si>
  <si>
    <t>榎が丘-S</t>
    <rPh sb="0" eb="3">
      <t>エノキg</t>
    </rPh>
    <phoneticPr fontId="2"/>
  </si>
  <si>
    <t>元石川</t>
    <rPh sb="0" eb="3">
      <t>モトイs</t>
    </rPh>
    <phoneticPr fontId="2"/>
  </si>
  <si>
    <t>もえぎ野-O</t>
    <rPh sb="3" eb="4">
      <t>ン</t>
    </rPh>
    <phoneticPr fontId="2"/>
  </si>
  <si>
    <t>AZK-G</t>
    <phoneticPr fontId="2"/>
  </si>
  <si>
    <t>ヨコハマ</t>
    <phoneticPr fontId="2"/>
  </si>
  <si>
    <t>みたけ</t>
    <phoneticPr fontId="2"/>
  </si>
  <si>
    <t>もえぎ野-W</t>
    <rPh sb="3" eb="4">
      <t>ン</t>
    </rPh>
    <phoneticPr fontId="2"/>
  </si>
  <si>
    <t>HIP-A</t>
    <phoneticPr fontId="2"/>
  </si>
  <si>
    <t>しらとり台</t>
    <rPh sb="4" eb="5">
      <t>ダ</t>
    </rPh>
    <phoneticPr fontId="2"/>
  </si>
  <si>
    <t>奈良の丘JFC</t>
    <rPh sb="0" eb="7">
      <t>ナラン</t>
    </rPh>
    <phoneticPr fontId="2"/>
  </si>
  <si>
    <t>榎が丘-B</t>
    <rPh sb="0" eb="3">
      <t>エノキg</t>
    </rPh>
    <phoneticPr fontId="2"/>
  </si>
  <si>
    <t>田奈</t>
    <rPh sb="0" eb="2">
      <t>タン</t>
    </rPh>
    <phoneticPr fontId="2"/>
  </si>
  <si>
    <t>AZK-R</t>
    <phoneticPr fontId="2"/>
  </si>
  <si>
    <t>嶮山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</si>
</sst>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&quot;割&quot;0&quot;分&quot;0&quot;厘&quot;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メイリオ"/>
      <family val="3"/>
      <charset val="128"/>
    </font>
    <font>
      <sz val="11"/>
      <name val="ＭＳ Ｐゴシック"/>
      <family val="2"/>
      <charset val="128"/>
      <scheme val="minor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28"/>
      <color rgb="FFFF0000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sz val="12"/>
      <name val="メイリオ"/>
      <family val="3"/>
      <charset val="128"/>
    </font>
    <font>
      <b/>
      <sz val="28"/>
      <name val="Meiryo UI"/>
      <family val="3"/>
      <charset val="128"/>
    </font>
    <font>
      <b/>
      <sz val="14"/>
      <name val="ＭＳ Ｐゴシック"/>
      <family val="3"/>
      <charset val="128"/>
      <scheme val="minor"/>
    </font>
    <font>
      <sz val="20"/>
      <name val="ＭＳ Ｐゴシック"/>
      <family val="2"/>
      <charset val="128"/>
      <scheme val="minor"/>
    </font>
    <font>
      <sz val="28"/>
      <name val="ＭＳ Ｐゴシック"/>
      <family val="2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20"/>
      <color rgb="FFFF0000"/>
      <name val="Meiryo UI"/>
      <family val="3"/>
      <charset val="128"/>
    </font>
    <font>
      <sz val="14"/>
      <name val="ＭＳ Ｐゴシック"/>
      <family val="2"/>
      <charset val="128"/>
      <scheme val="minor"/>
    </font>
    <font>
      <sz val="48"/>
      <name val="ＭＳ Ｐゴシック"/>
      <family val="2"/>
      <charset val="128"/>
      <scheme val="minor"/>
    </font>
    <font>
      <sz val="4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4"/>
      <name val="Meiryo UI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4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rgb="FFF5F5F5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thick">
        <color theme="4" tint="0.7999816888943144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9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mediumDashed">
        <color auto="1"/>
      </right>
      <top/>
      <bottom/>
      <diagonal/>
    </border>
    <border>
      <left style="mediumDashed">
        <color auto="1"/>
      </left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7" borderId="16" xfId="0" applyFont="1" applyFill="1" applyBorder="1" applyAlignment="1" applyProtection="1">
      <alignment horizontal="center" vertical="center"/>
      <protection locked="0"/>
    </xf>
    <xf numFmtId="0" fontId="4" fillId="7" borderId="34" xfId="0" applyFont="1" applyFill="1" applyBorder="1" applyAlignment="1" applyProtection="1">
      <alignment horizontal="center" vertical="center"/>
      <protection locked="0"/>
    </xf>
    <xf numFmtId="0" fontId="4" fillId="7" borderId="35" xfId="0" applyFont="1" applyFill="1" applyBorder="1" applyAlignment="1" applyProtection="1">
      <alignment horizontal="center" vertical="center"/>
      <protection locked="0"/>
    </xf>
    <xf numFmtId="0" fontId="5" fillId="3" borderId="30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4" borderId="29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4" fillId="0" borderId="0" xfId="0" applyFont="1">
      <alignment vertical="center"/>
    </xf>
    <xf numFmtId="0" fontId="11" fillId="2" borderId="17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4" fillId="0" borderId="8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right" vertical="center"/>
    </xf>
    <xf numFmtId="0" fontId="4" fillId="0" borderId="5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6" xfId="0" applyFont="1" applyBorder="1">
      <alignment vertical="center"/>
    </xf>
    <xf numFmtId="0" fontId="12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4" fillId="0" borderId="19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0" xfId="0" applyFont="1" applyBorder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43" xfId="0" applyFont="1" applyBorder="1">
      <alignment vertical="center"/>
    </xf>
    <xf numFmtId="0" fontId="4" fillId="0" borderId="44" xfId="0" applyFont="1" applyBorder="1">
      <alignment vertical="center"/>
    </xf>
    <xf numFmtId="0" fontId="1" fillId="0" borderId="0" xfId="0" applyFont="1" applyBorder="1">
      <alignment vertical="center"/>
    </xf>
    <xf numFmtId="0" fontId="4" fillId="0" borderId="45" xfId="0" applyFont="1" applyBorder="1">
      <alignment vertical="center"/>
    </xf>
    <xf numFmtId="0" fontId="9" fillId="0" borderId="46" xfId="0" applyFont="1" applyBorder="1">
      <alignment vertical="center"/>
    </xf>
    <xf numFmtId="0" fontId="4" fillId="0" borderId="46" xfId="0" applyFont="1" applyBorder="1">
      <alignment vertical="center"/>
    </xf>
    <xf numFmtId="0" fontId="4" fillId="0" borderId="47" xfId="0" applyFont="1" applyBorder="1">
      <alignment vertical="center"/>
    </xf>
    <xf numFmtId="0" fontId="9" fillId="0" borderId="41" xfId="0" applyFont="1" applyBorder="1">
      <alignment vertical="center"/>
    </xf>
    <xf numFmtId="0" fontId="1" fillId="0" borderId="0" xfId="0" applyFont="1" applyBorder="1" applyAlignment="1">
      <alignment horizontal="right" vertical="center"/>
    </xf>
    <xf numFmtId="0" fontId="4" fillId="0" borderId="18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0" borderId="48" xfId="0" applyFont="1" applyBorder="1">
      <alignment vertical="center"/>
    </xf>
    <xf numFmtId="0" fontId="4" fillId="0" borderId="50" xfId="0" applyFont="1" applyBorder="1">
      <alignment vertical="center"/>
    </xf>
    <xf numFmtId="0" fontId="22" fillId="0" borderId="0" xfId="0" applyFont="1" applyBorder="1">
      <alignment vertical="center"/>
    </xf>
    <xf numFmtId="0" fontId="18" fillId="0" borderId="0" xfId="0" applyFont="1">
      <alignment vertical="center"/>
    </xf>
    <xf numFmtId="0" fontId="4" fillId="0" borderId="51" xfId="0" applyFont="1" applyBorder="1">
      <alignment vertical="center"/>
    </xf>
    <xf numFmtId="0" fontId="4" fillId="0" borderId="52" xfId="0" applyFont="1" applyBorder="1">
      <alignment vertical="center"/>
    </xf>
    <xf numFmtId="0" fontId="21" fillId="0" borderId="43" xfId="0" applyFont="1" applyBorder="1">
      <alignment vertical="center"/>
    </xf>
    <xf numFmtId="0" fontId="18" fillId="0" borderId="43" xfId="0" applyFont="1" applyBorder="1">
      <alignment vertical="center"/>
    </xf>
    <xf numFmtId="0" fontId="18" fillId="0" borderId="44" xfId="0" applyFont="1" applyBorder="1">
      <alignment vertical="center"/>
    </xf>
    <xf numFmtId="0" fontId="11" fillId="2" borderId="17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19" fillId="0" borderId="40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Alignment="1">
      <alignment vertical="center"/>
    </xf>
    <xf numFmtId="0" fontId="19" fillId="0" borderId="41" xfId="0" applyFont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0" fillId="0" borderId="41" xfId="0" applyFont="1" applyBorder="1" applyAlignment="1">
      <alignment horizontal="right" vertical="center"/>
    </xf>
    <xf numFmtId="0" fontId="0" fillId="0" borderId="42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44" xfId="0" applyBorder="1" applyAlignment="1">
      <alignment horizontal="right" vertical="center"/>
    </xf>
    <xf numFmtId="0" fontId="20" fillId="0" borderId="42" xfId="0" applyFont="1" applyBorder="1" applyAlignment="1">
      <alignment horizontal="right" vertical="center"/>
    </xf>
    <xf numFmtId="0" fontId="20" fillId="0" borderId="0" xfId="0" applyFont="1" applyBorder="1" applyAlignment="1">
      <alignment horizontal="right" vertical="center"/>
    </xf>
    <xf numFmtId="0" fontId="20" fillId="0" borderId="44" xfId="0" applyFont="1" applyBorder="1" applyAlignment="1">
      <alignment horizontal="right" vertical="center"/>
    </xf>
    <xf numFmtId="0" fontId="22" fillId="0" borderId="0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textRotation="255"/>
    </xf>
    <xf numFmtId="0" fontId="10" fillId="0" borderId="25" xfId="0" applyFont="1" applyBorder="1" applyAlignment="1">
      <alignment horizontal="center" vertical="center" textRotation="255"/>
    </xf>
    <xf numFmtId="0" fontId="4" fillId="0" borderId="1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0" fillId="0" borderId="1" xfId="0" applyNumberFormat="1" applyBorder="1" applyAlignment="1" applyProtection="1">
      <alignment horizontal="center" vertical="center"/>
      <protection locked="0"/>
    </xf>
    <xf numFmtId="176" fontId="0" fillId="0" borderId="2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37" xfId="0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6" fillId="3" borderId="38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1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/>
      <protection locked="0"/>
    </xf>
    <xf numFmtId="0" fontId="4" fillId="5" borderId="19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176" fontId="0" fillId="0" borderId="37" xfId="0" applyNumberFormat="1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3" fillId="2" borderId="2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</cellXfs>
  <cellStyles count="5">
    <cellStyle name="ハイパーリンク" xfId="1" builtinId="8" hidden="1"/>
    <cellStyle name="ハイパーリンク" xfId="3" builtinId="8" hidden="1"/>
    <cellStyle name="標準" xfId="0" builtinId="0"/>
    <cellStyle name="表示済みのハイパーリンク" xfId="2" builtinId="9" hidden="1"/>
    <cellStyle name="表示済みのハイパーリンク" xfId="4" builtinId="9" hidden="1"/>
  </cellStyles>
  <dxfs count="512">
    <dxf>
      <border>
        <right style="thin">
          <color rgb="FFFF0000"/>
        </right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ont>
        <b/>
        <i/>
        <color rgb="FFFF0000"/>
      </font>
      <fill>
        <patternFill>
          <bgColor theme="5" tint="0.79998168889431442"/>
        </patternFill>
      </fill>
    </dxf>
    <dxf>
      <font>
        <b/>
        <i/>
        <color rgb="FF0070C0"/>
      </font>
      <fill>
        <patternFill>
          <bgColor theme="4" tint="0.79998168889431442"/>
        </patternFill>
      </fill>
    </dxf>
    <dxf>
      <font>
        <b/>
        <i/>
        <color rgb="FFFF0000"/>
      </font>
      <fill>
        <patternFill>
          <bgColor theme="5" tint="0.79998168889431442"/>
        </patternFill>
      </fill>
    </dxf>
    <dxf>
      <font>
        <b/>
        <i/>
        <color rgb="FF0070C0"/>
      </font>
      <fill>
        <patternFill>
          <bgColor theme="4" tint="0.79998168889431442"/>
        </patternFill>
      </fill>
    </dxf>
    <dxf>
      <border>
        <right style="thin">
          <color rgb="FFFF0000"/>
        </right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fill>
        <patternFill>
          <bgColor rgb="FFFFFF00"/>
        </patternFill>
      </fill>
      <border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border>
        <left style="thin">
          <color rgb="FFFF0000"/>
        </left>
        <bottom style="thin">
          <color rgb="FFFF0000"/>
        </bottom>
        <vertical/>
        <horizontal/>
      </border>
    </dxf>
    <dxf>
      <border>
        <left style="thin">
          <color rgb="FFFF0000"/>
        </left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  <dxf>
      <border>
        <right style="thin">
          <color rgb="FFFF0000"/>
        </right>
        <bottom style="thin">
          <color rgb="FFFF0000"/>
        </bottom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vertical/>
        <horizontal/>
      </border>
    </dxf>
    <dxf>
      <border>
        <right style="thin">
          <color rgb="FFFF0000"/>
        </right>
        <top style="thin">
          <color rgb="FFFF0000"/>
        </top>
        <vertical/>
        <horizontal/>
      </border>
    </dxf>
  </dxfs>
  <tableStyles count="0" defaultTableStyle="TableStyleMedium2" defaultPivotStyle="PivotStyleLight16"/>
  <colors>
    <mruColors>
      <color rgb="FF8BB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125010</xdr:colOff>
      <xdr:row>0</xdr:row>
      <xdr:rowOff>345280</xdr:rowOff>
    </xdr:from>
    <xdr:ext cx="11614552" cy="50006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15573" y="345280"/>
          <a:ext cx="11614552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>
          <a:noAutofit/>
        </a:bodyPr>
        <a:lstStyle/>
        <a:p>
          <a:pPr algn="ctr"/>
          <a:r>
            <a:rPr kumimoji="1" lang="ja-JP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平成２９年度　第４５回青葉区春季少年サッカー大会</a:t>
          </a:r>
          <a:r>
            <a:rPr kumimoji="1" lang="en-US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U-12</a:t>
          </a:r>
          <a:endParaRPr lang="ja-JP" altLang="ja-JP" sz="60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125010</xdr:colOff>
      <xdr:row>0</xdr:row>
      <xdr:rowOff>345280</xdr:rowOff>
    </xdr:from>
    <xdr:ext cx="11614552" cy="50006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10810" y="345280"/>
          <a:ext cx="11614552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>
          <a:noAutofit/>
        </a:bodyPr>
        <a:lstStyle/>
        <a:p>
          <a:pPr algn="ctr"/>
          <a:r>
            <a:rPr kumimoji="1" lang="ja-JP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平成２９年度　第４５回青葉区春季少年サッカー大会</a:t>
          </a:r>
          <a:r>
            <a:rPr kumimoji="1" lang="en-US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U-10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125010</xdr:colOff>
      <xdr:row>0</xdr:row>
      <xdr:rowOff>345280</xdr:rowOff>
    </xdr:from>
    <xdr:ext cx="11614552" cy="50006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10810" y="345280"/>
          <a:ext cx="11614552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>
          <a:noAutofit/>
        </a:bodyPr>
        <a:lstStyle/>
        <a:p>
          <a:pPr algn="ctr"/>
          <a:r>
            <a:rPr kumimoji="1" lang="ja-JP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平成２９年度　第４５回青葉区春季少年サッカー大会</a:t>
          </a:r>
          <a:r>
            <a:rPr kumimoji="1" lang="en-US" altLang="ja-JP" sz="2800" b="1">
              <a:solidFill>
                <a:schemeClr val="bg1"/>
              </a:solidFill>
              <a:effectLst>
                <a:outerShdw blurRad="50800" dist="40005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+mn-lt"/>
              <a:ea typeface="+mn-ea"/>
              <a:cs typeface="+mn-cs"/>
            </a:rPr>
            <a:t>U-8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15876</xdr:colOff>
      <xdr:row>0</xdr:row>
      <xdr:rowOff>365125</xdr:rowOff>
    </xdr:from>
    <xdr:to>
      <xdr:col>31</xdr:col>
      <xdr:colOff>15876</xdr:colOff>
      <xdr:row>2</xdr:row>
      <xdr:rowOff>63500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2626" y="365125"/>
          <a:ext cx="8572500" cy="492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>
          <a:noAutofit/>
        </a:bodyPr>
        <a:lstStyle/>
        <a:p>
          <a:pPr algn="ctr"/>
          <a:r>
            <a:rPr kumimoji="1" lang="ja-JP" altLang="en-US" sz="20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トーナメント平成２９年度　第４５回青葉区春季少年サッカー大会</a:t>
          </a:r>
          <a:r>
            <a:rPr kumimoji="1" lang="en-US" altLang="ja-JP" sz="20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U-8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136916</xdr:colOff>
      <xdr:row>0</xdr:row>
      <xdr:rowOff>310363</xdr:rowOff>
    </xdr:from>
    <xdr:ext cx="4103303" cy="60016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20475" y="310363"/>
          <a:ext cx="4103303" cy="60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spAutoFit/>
        </a:bodyPr>
        <a:lstStyle/>
        <a:p>
          <a:r>
            <a:rPr kumimoji="1" lang="ja-JP" altLang="en-US" sz="24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リーグ戦 勝敗表（サンプル）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164063</xdr:colOff>
      <xdr:row>58</xdr:row>
      <xdr:rowOff>114300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64663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136916</xdr:colOff>
      <xdr:row>0</xdr:row>
      <xdr:rowOff>310363</xdr:rowOff>
    </xdr:from>
    <xdr:ext cx="2256643" cy="60016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17273" y="310363"/>
          <a:ext cx="2256643" cy="60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spAutoFit/>
        </a:bodyPr>
        <a:lstStyle/>
        <a:p>
          <a:r>
            <a:rPr kumimoji="1" lang="ja-JP" altLang="en-US" sz="24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リーグ戦 勝敗表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127391</xdr:colOff>
      <xdr:row>0</xdr:row>
      <xdr:rowOff>260349</xdr:rowOff>
    </xdr:from>
    <xdr:ext cx="5872120" cy="700192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817954" y="260349"/>
          <a:ext cx="5872120" cy="70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ctr" anchorCtr="0">
          <a:spAutoFit/>
        </a:bodyPr>
        <a:lstStyle/>
        <a:p>
          <a:r>
            <a:rPr kumimoji="1" lang="ja-JP" altLang="en-US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トーナメント勝敗表（</a:t>
          </a:r>
          <a:r>
            <a:rPr kumimoji="1" lang="en-US" altLang="ja-JP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16</a:t>
          </a:r>
          <a:r>
            <a:rPr kumimoji="1" lang="ja-JP" altLang="en-US" sz="2800" b="1" cap="none" spc="0">
              <a:ln w="31550" cmpd="sng">
                <a:noFill/>
                <a:prstDash val="solid"/>
              </a:ln>
              <a:solidFill>
                <a:schemeClr val="bg1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メイリオ" pitchFamily="50" charset="-128"/>
              <a:ea typeface="メイリオ" pitchFamily="50" charset="-128"/>
              <a:cs typeface="メイリオ" pitchFamily="50" charset="-128"/>
            </a:rPr>
            <a:t>チーム版）</a:t>
          </a:r>
        </a:p>
      </xdr:txBody>
    </xdr:sp>
    <xdr:clientData/>
  </xdr:oneCellAnchor>
  <xdr:twoCellAnchor>
    <xdr:from>
      <xdr:col>7</xdr:col>
      <xdr:colOff>238122</xdr:colOff>
      <xdr:row>4</xdr:row>
      <xdr:rowOff>83343</xdr:rowOff>
    </xdr:from>
    <xdr:to>
      <xdr:col>11</xdr:col>
      <xdr:colOff>224790</xdr:colOff>
      <xdr:row>16</xdr:row>
      <xdr:rowOff>107460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4643435" y="1440656"/>
          <a:ext cx="1701168" cy="2024367"/>
          <a:chOff x="1686962" y="1047750"/>
          <a:chExt cx="1738988" cy="2038374"/>
        </a:xfrm>
      </xdr:grpSpPr>
      <xdr:grpSp>
        <xdr:nvGrpSpPr>
          <xdr:cNvPr id="5" name="Group 72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686962" y="1047750"/>
            <a:ext cx="1634091" cy="2038374"/>
            <a:chOff x="313" y="1354"/>
            <a:chExt cx="1924" cy="2400"/>
          </a:xfrm>
        </xdr:grpSpPr>
        <xdr:sp macro="" textlink="">
          <xdr:nvSpPr>
            <xdr:cNvPr id="7" name="Rectangle 73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53" y="2675"/>
              <a:ext cx="86" cy="79"/>
            </a:xfrm>
            <a:prstGeom prst="rect">
              <a:avLst/>
            </a:prstGeom>
            <a:solidFill>
              <a:srgbClr val="D6000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8" name="Rectangle 74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9" y="1956"/>
              <a:ext cx="86" cy="80"/>
            </a:xfrm>
            <a:prstGeom prst="rect">
              <a:avLst/>
            </a:pr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9" name="Rectangle 75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10" y="1354"/>
              <a:ext cx="85" cy="79"/>
            </a:xfrm>
            <a:prstGeom prst="rect">
              <a:avLst/>
            </a:pr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0" name="Rectangle 76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" y="2410"/>
              <a:ext cx="85" cy="79"/>
            </a:xfrm>
            <a:prstGeom prst="rect">
              <a:avLst/>
            </a:prstGeom>
            <a:solidFill>
              <a:srgbClr val="EC739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1" name="Rectangle 77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60" y="1951"/>
              <a:ext cx="88" cy="79"/>
            </a:xfrm>
            <a:prstGeom prst="rect">
              <a:avLst/>
            </a:prstGeom>
            <a:solidFill>
              <a:srgbClr val="D6000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2" name="Rectangle 78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19" y="2218"/>
              <a:ext cx="85" cy="79"/>
            </a:xfrm>
            <a:prstGeom prst="rect">
              <a:avLst/>
            </a:prstGeom>
            <a:solidFill>
              <a:srgbClr val="66C6E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3" name="Freeform 79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1396" y="2877"/>
              <a:ext cx="114" cy="112"/>
            </a:xfrm>
            <a:custGeom>
              <a:avLst/>
              <a:gdLst>
                <a:gd name="T0" fmla="*/ 0 w 114"/>
                <a:gd name="T1" fmla="*/ 69 h 112"/>
                <a:gd name="T2" fmla="*/ 76 w 114"/>
                <a:gd name="T3" fmla="*/ 112 h 112"/>
                <a:gd name="T4" fmla="*/ 114 w 114"/>
                <a:gd name="T5" fmla="*/ 42 h 112"/>
                <a:gd name="T6" fmla="*/ 41 w 114"/>
                <a:gd name="T7" fmla="*/ 0 h 112"/>
                <a:gd name="T8" fmla="*/ 0 w 114"/>
                <a:gd name="T9" fmla="*/ 69 h 1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" h="112">
                  <a:moveTo>
                    <a:pt x="0" y="69"/>
                  </a:moveTo>
                  <a:lnTo>
                    <a:pt x="76" y="112"/>
                  </a:lnTo>
                  <a:lnTo>
                    <a:pt x="114" y="42"/>
                  </a:lnTo>
                  <a:lnTo>
                    <a:pt x="41" y="0"/>
                  </a:lnTo>
                  <a:lnTo>
                    <a:pt x="0" y="69"/>
                  </a:lnTo>
                  <a:close/>
                </a:path>
              </a:pathLst>
            </a:custGeom>
            <a:solidFill>
              <a:srgbClr val="FFF1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4" name="Freeform 80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1758" y="1453"/>
              <a:ext cx="115" cy="114"/>
            </a:xfrm>
            <a:custGeom>
              <a:avLst/>
              <a:gdLst>
                <a:gd name="T0" fmla="*/ 0 w 115"/>
                <a:gd name="T1" fmla="*/ 70 h 114"/>
                <a:gd name="T2" fmla="*/ 74 w 115"/>
                <a:gd name="T3" fmla="*/ 114 h 114"/>
                <a:gd name="T4" fmla="*/ 115 w 115"/>
                <a:gd name="T5" fmla="*/ 44 h 114"/>
                <a:gd name="T6" fmla="*/ 41 w 115"/>
                <a:gd name="T7" fmla="*/ 0 h 114"/>
                <a:gd name="T8" fmla="*/ 0 w 115"/>
                <a:gd name="T9" fmla="*/ 70 h 1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5" h="114">
                  <a:moveTo>
                    <a:pt x="0" y="70"/>
                  </a:moveTo>
                  <a:lnTo>
                    <a:pt x="74" y="114"/>
                  </a:lnTo>
                  <a:lnTo>
                    <a:pt x="115" y="44"/>
                  </a:lnTo>
                  <a:lnTo>
                    <a:pt x="41" y="0"/>
                  </a:lnTo>
                  <a:lnTo>
                    <a:pt x="0" y="70"/>
                  </a:lnTo>
                  <a:close/>
                </a:path>
              </a:pathLst>
            </a:custGeom>
            <a:solidFill>
              <a:srgbClr val="00924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5" name="Freeform 81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846" y="2144"/>
              <a:ext cx="116" cy="113"/>
            </a:xfrm>
            <a:custGeom>
              <a:avLst/>
              <a:gdLst>
                <a:gd name="T0" fmla="*/ 0 w 116"/>
                <a:gd name="T1" fmla="*/ 70 h 113"/>
                <a:gd name="T2" fmla="*/ 75 w 116"/>
                <a:gd name="T3" fmla="*/ 113 h 113"/>
                <a:gd name="T4" fmla="*/ 116 w 116"/>
                <a:gd name="T5" fmla="*/ 43 h 113"/>
                <a:gd name="T6" fmla="*/ 40 w 116"/>
                <a:gd name="T7" fmla="*/ 0 h 113"/>
                <a:gd name="T8" fmla="*/ 0 w 116"/>
                <a:gd name="T9" fmla="*/ 70 h 1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6" h="113">
                  <a:moveTo>
                    <a:pt x="0" y="70"/>
                  </a:moveTo>
                  <a:lnTo>
                    <a:pt x="75" y="113"/>
                  </a:lnTo>
                  <a:lnTo>
                    <a:pt x="116" y="43"/>
                  </a:lnTo>
                  <a:lnTo>
                    <a:pt x="40" y="0"/>
                  </a:lnTo>
                  <a:lnTo>
                    <a:pt x="0" y="70"/>
                  </a:lnTo>
                  <a:close/>
                </a:path>
              </a:pathLst>
            </a:custGeom>
            <a:solidFill>
              <a:srgbClr val="FFF1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6" name="Freeform 82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34" y="3076"/>
              <a:ext cx="97" cy="93"/>
            </a:xfrm>
            <a:custGeom>
              <a:avLst/>
              <a:gdLst>
                <a:gd name="T0" fmla="*/ 0 w 97"/>
                <a:gd name="T1" fmla="*/ 79 h 93"/>
                <a:gd name="T2" fmla="*/ 85 w 97"/>
                <a:gd name="T3" fmla="*/ 93 h 93"/>
                <a:gd name="T4" fmla="*/ 97 w 97"/>
                <a:gd name="T5" fmla="*/ 12 h 93"/>
                <a:gd name="T6" fmla="*/ 11 w 97"/>
                <a:gd name="T7" fmla="*/ 0 h 93"/>
                <a:gd name="T8" fmla="*/ 0 w 97"/>
                <a:gd name="T9" fmla="*/ 79 h 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7" h="93">
                  <a:moveTo>
                    <a:pt x="0" y="79"/>
                  </a:moveTo>
                  <a:lnTo>
                    <a:pt x="85" y="93"/>
                  </a:lnTo>
                  <a:lnTo>
                    <a:pt x="97" y="12"/>
                  </a:lnTo>
                  <a:lnTo>
                    <a:pt x="11" y="0"/>
                  </a:lnTo>
                  <a:lnTo>
                    <a:pt x="0" y="79"/>
                  </a:lnTo>
                  <a:close/>
                </a:path>
              </a:pathLst>
            </a:custGeom>
            <a:solidFill>
              <a:srgbClr val="00A0E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7" name="Freeform 83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617" y="2183"/>
              <a:ext cx="122" cy="85"/>
            </a:xfrm>
            <a:custGeom>
              <a:avLst/>
              <a:gdLst>
                <a:gd name="T0" fmla="*/ 16 w 122"/>
                <a:gd name="T1" fmla="*/ 85 h 85"/>
                <a:gd name="T2" fmla="*/ 122 w 122"/>
                <a:gd name="T3" fmla="*/ 56 h 85"/>
                <a:gd name="T4" fmla="*/ 107 w 122"/>
                <a:gd name="T5" fmla="*/ 0 h 85"/>
                <a:gd name="T6" fmla="*/ 0 w 122"/>
                <a:gd name="T7" fmla="*/ 29 h 85"/>
                <a:gd name="T8" fmla="*/ 16 w 122"/>
                <a:gd name="T9" fmla="*/ 85 h 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2" h="85">
                  <a:moveTo>
                    <a:pt x="16" y="85"/>
                  </a:moveTo>
                  <a:lnTo>
                    <a:pt x="122" y="56"/>
                  </a:lnTo>
                  <a:lnTo>
                    <a:pt x="107" y="0"/>
                  </a:lnTo>
                  <a:lnTo>
                    <a:pt x="0" y="29"/>
                  </a:lnTo>
                  <a:lnTo>
                    <a:pt x="16" y="85"/>
                  </a:lnTo>
                  <a:close/>
                </a:path>
              </a:pathLst>
            </a:custGeom>
            <a:solidFill>
              <a:srgbClr val="FFF1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8" name="Freeform 84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755" y="3343"/>
              <a:ext cx="176" cy="70"/>
            </a:xfrm>
            <a:custGeom>
              <a:avLst/>
              <a:gdLst>
                <a:gd name="T0" fmla="*/ 70 w 176"/>
                <a:gd name="T1" fmla="*/ 70 h 70"/>
                <a:gd name="T2" fmla="*/ 176 w 176"/>
                <a:gd name="T3" fmla="*/ 41 h 70"/>
                <a:gd name="T4" fmla="*/ 104 w 176"/>
                <a:gd name="T5" fmla="*/ 0 h 70"/>
                <a:gd name="T6" fmla="*/ 0 w 176"/>
                <a:gd name="T7" fmla="*/ 27 h 70"/>
                <a:gd name="T8" fmla="*/ 70 w 176"/>
                <a:gd name="T9" fmla="*/ 70 h 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6" h="70">
                  <a:moveTo>
                    <a:pt x="70" y="70"/>
                  </a:moveTo>
                  <a:lnTo>
                    <a:pt x="176" y="41"/>
                  </a:lnTo>
                  <a:lnTo>
                    <a:pt x="104" y="0"/>
                  </a:lnTo>
                  <a:lnTo>
                    <a:pt x="0" y="27"/>
                  </a:lnTo>
                  <a:lnTo>
                    <a:pt x="70" y="70"/>
                  </a:lnTo>
                  <a:close/>
                </a:path>
              </a:pathLst>
            </a:cu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19" name="Freeform 85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485" y="3080"/>
              <a:ext cx="123" cy="85"/>
            </a:xfrm>
            <a:custGeom>
              <a:avLst/>
              <a:gdLst>
                <a:gd name="T0" fmla="*/ 16 w 123"/>
                <a:gd name="T1" fmla="*/ 85 h 85"/>
                <a:gd name="T2" fmla="*/ 123 w 123"/>
                <a:gd name="T3" fmla="*/ 56 h 85"/>
                <a:gd name="T4" fmla="*/ 107 w 123"/>
                <a:gd name="T5" fmla="*/ 0 h 85"/>
                <a:gd name="T6" fmla="*/ 0 w 123"/>
                <a:gd name="T7" fmla="*/ 27 h 85"/>
                <a:gd name="T8" fmla="*/ 16 w 123"/>
                <a:gd name="T9" fmla="*/ 85 h 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85">
                  <a:moveTo>
                    <a:pt x="16" y="85"/>
                  </a:moveTo>
                  <a:lnTo>
                    <a:pt x="123" y="56"/>
                  </a:lnTo>
                  <a:lnTo>
                    <a:pt x="107" y="0"/>
                  </a:lnTo>
                  <a:lnTo>
                    <a:pt x="0" y="27"/>
                  </a:lnTo>
                  <a:lnTo>
                    <a:pt x="16" y="85"/>
                  </a:lnTo>
                  <a:close/>
                </a:path>
              </a:pathLst>
            </a:cu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0" name="Freeform 86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949"/>
              <a:ext cx="121" cy="83"/>
            </a:xfrm>
            <a:custGeom>
              <a:avLst/>
              <a:gdLst>
                <a:gd name="T0" fmla="*/ 14 w 121"/>
                <a:gd name="T1" fmla="*/ 83 h 83"/>
                <a:gd name="T2" fmla="*/ 121 w 121"/>
                <a:gd name="T3" fmla="*/ 56 h 83"/>
                <a:gd name="T4" fmla="*/ 105 w 121"/>
                <a:gd name="T5" fmla="*/ 0 h 83"/>
                <a:gd name="T6" fmla="*/ 0 w 121"/>
                <a:gd name="T7" fmla="*/ 27 h 83"/>
                <a:gd name="T8" fmla="*/ 14 w 121"/>
                <a:gd name="T9" fmla="*/ 83 h 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1" h="83">
                  <a:moveTo>
                    <a:pt x="14" y="83"/>
                  </a:moveTo>
                  <a:lnTo>
                    <a:pt x="121" y="56"/>
                  </a:lnTo>
                  <a:lnTo>
                    <a:pt x="105" y="0"/>
                  </a:lnTo>
                  <a:lnTo>
                    <a:pt x="0" y="27"/>
                  </a:lnTo>
                  <a:lnTo>
                    <a:pt x="14" y="83"/>
                  </a:lnTo>
                  <a:close/>
                </a:path>
              </a:pathLst>
            </a:custGeom>
            <a:solidFill>
              <a:srgbClr val="D6000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1" name="Freeform 87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011" y="2650"/>
              <a:ext cx="170" cy="101"/>
            </a:xfrm>
            <a:custGeom>
              <a:avLst/>
              <a:gdLst>
                <a:gd name="T0" fmla="*/ 0 w 170"/>
                <a:gd name="T1" fmla="*/ 68 h 101"/>
                <a:gd name="T2" fmla="*/ 145 w 170"/>
                <a:gd name="T3" fmla="*/ 101 h 101"/>
                <a:gd name="T4" fmla="*/ 170 w 170"/>
                <a:gd name="T5" fmla="*/ 48 h 101"/>
                <a:gd name="T6" fmla="*/ 73 w 170"/>
                <a:gd name="T7" fmla="*/ 0 h 101"/>
                <a:gd name="T8" fmla="*/ 0 w 170"/>
                <a:gd name="T9" fmla="*/ 68 h 1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0" h="101">
                  <a:moveTo>
                    <a:pt x="0" y="68"/>
                  </a:moveTo>
                  <a:lnTo>
                    <a:pt x="145" y="101"/>
                  </a:lnTo>
                  <a:lnTo>
                    <a:pt x="170" y="48"/>
                  </a:lnTo>
                  <a:lnTo>
                    <a:pt x="73" y="0"/>
                  </a:lnTo>
                  <a:lnTo>
                    <a:pt x="0" y="68"/>
                  </a:lnTo>
                  <a:close/>
                </a:path>
              </a:pathLst>
            </a:cu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2" name="Freeform 88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417" y="1966"/>
              <a:ext cx="121" cy="91"/>
            </a:xfrm>
            <a:custGeom>
              <a:avLst/>
              <a:gdLst>
                <a:gd name="T0" fmla="*/ 51 w 121"/>
                <a:gd name="T1" fmla="*/ 91 h 91"/>
                <a:gd name="T2" fmla="*/ 121 w 121"/>
                <a:gd name="T3" fmla="*/ 56 h 91"/>
                <a:gd name="T4" fmla="*/ 105 w 121"/>
                <a:gd name="T5" fmla="*/ 0 h 91"/>
                <a:gd name="T6" fmla="*/ 0 w 121"/>
                <a:gd name="T7" fmla="*/ 27 h 91"/>
                <a:gd name="T8" fmla="*/ 51 w 121"/>
                <a:gd name="T9" fmla="*/ 91 h 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1" h="91">
                  <a:moveTo>
                    <a:pt x="51" y="91"/>
                  </a:moveTo>
                  <a:lnTo>
                    <a:pt x="121" y="56"/>
                  </a:lnTo>
                  <a:lnTo>
                    <a:pt x="105" y="0"/>
                  </a:lnTo>
                  <a:lnTo>
                    <a:pt x="0" y="27"/>
                  </a:lnTo>
                  <a:lnTo>
                    <a:pt x="51" y="91"/>
                  </a:lnTo>
                  <a:close/>
                </a:path>
              </a:pathLst>
            </a:custGeom>
            <a:solidFill>
              <a:srgbClr val="F2B1B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3" name="Freeform 89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373" y="3214"/>
              <a:ext cx="120" cy="93"/>
            </a:xfrm>
            <a:custGeom>
              <a:avLst/>
              <a:gdLst>
                <a:gd name="T0" fmla="*/ 50 w 120"/>
                <a:gd name="T1" fmla="*/ 93 h 93"/>
                <a:gd name="T2" fmla="*/ 120 w 120"/>
                <a:gd name="T3" fmla="*/ 56 h 93"/>
                <a:gd name="T4" fmla="*/ 107 w 120"/>
                <a:gd name="T5" fmla="*/ 0 h 93"/>
                <a:gd name="T6" fmla="*/ 0 w 120"/>
                <a:gd name="T7" fmla="*/ 29 h 93"/>
                <a:gd name="T8" fmla="*/ 50 w 120"/>
                <a:gd name="T9" fmla="*/ 93 h 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0" h="93">
                  <a:moveTo>
                    <a:pt x="50" y="93"/>
                  </a:moveTo>
                  <a:lnTo>
                    <a:pt x="120" y="56"/>
                  </a:lnTo>
                  <a:lnTo>
                    <a:pt x="107" y="0"/>
                  </a:lnTo>
                  <a:lnTo>
                    <a:pt x="0" y="29"/>
                  </a:lnTo>
                  <a:lnTo>
                    <a:pt x="50" y="93"/>
                  </a:lnTo>
                  <a:close/>
                </a:path>
              </a:pathLst>
            </a:custGeom>
            <a:solidFill>
              <a:srgbClr val="B8D2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4" name="Freeform 90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>
              <a:spLocks/>
            </xdr:cNvSpPr>
          </xdr:nvSpPr>
          <xdr:spPr bwMode="auto">
            <a:xfrm>
              <a:off x="485" y="3663"/>
              <a:ext cx="123" cy="91"/>
            </a:xfrm>
            <a:custGeom>
              <a:avLst/>
              <a:gdLst>
                <a:gd name="T0" fmla="*/ 53 w 123"/>
                <a:gd name="T1" fmla="*/ 91 h 91"/>
                <a:gd name="T2" fmla="*/ 123 w 123"/>
                <a:gd name="T3" fmla="*/ 56 h 91"/>
                <a:gd name="T4" fmla="*/ 107 w 123"/>
                <a:gd name="T5" fmla="*/ 0 h 91"/>
                <a:gd name="T6" fmla="*/ 0 w 123"/>
                <a:gd name="T7" fmla="*/ 27 h 91"/>
                <a:gd name="T8" fmla="*/ 53 w 123"/>
                <a:gd name="T9" fmla="*/ 91 h 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91">
                  <a:moveTo>
                    <a:pt x="53" y="91"/>
                  </a:moveTo>
                  <a:lnTo>
                    <a:pt x="123" y="56"/>
                  </a:lnTo>
                  <a:lnTo>
                    <a:pt x="107" y="0"/>
                  </a:lnTo>
                  <a:lnTo>
                    <a:pt x="0" y="27"/>
                  </a:lnTo>
                  <a:lnTo>
                    <a:pt x="53" y="91"/>
                  </a:lnTo>
                  <a:close/>
                </a:path>
              </a:pathLst>
            </a:custGeom>
            <a:solidFill>
              <a:srgbClr val="F2B1B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5" name="Freeform 91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313" y="2226"/>
              <a:ext cx="120" cy="129"/>
            </a:xfrm>
            <a:custGeom>
              <a:avLst/>
              <a:gdLst>
                <a:gd name="T0" fmla="*/ 50 w 120"/>
                <a:gd name="T1" fmla="*/ 129 h 129"/>
                <a:gd name="T2" fmla="*/ 120 w 120"/>
                <a:gd name="T3" fmla="*/ 95 h 129"/>
                <a:gd name="T4" fmla="*/ 0 w 120"/>
                <a:gd name="T5" fmla="*/ 0 h 129"/>
                <a:gd name="T6" fmla="*/ 0 w 120"/>
                <a:gd name="T7" fmla="*/ 66 h 129"/>
                <a:gd name="T8" fmla="*/ 50 w 120"/>
                <a:gd name="T9" fmla="*/ 129 h 1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0" h="129">
                  <a:moveTo>
                    <a:pt x="50" y="129"/>
                  </a:moveTo>
                  <a:lnTo>
                    <a:pt x="120" y="95"/>
                  </a:lnTo>
                  <a:lnTo>
                    <a:pt x="0" y="0"/>
                  </a:lnTo>
                  <a:lnTo>
                    <a:pt x="0" y="66"/>
                  </a:lnTo>
                  <a:lnTo>
                    <a:pt x="50" y="129"/>
                  </a:lnTo>
                  <a:close/>
                </a:path>
              </a:pathLst>
            </a:custGeom>
            <a:solidFill>
              <a:srgbClr val="F2B1B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6" name="Freeform 92">
              <a:extLst>
                <a:ext uri="{FF2B5EF4-FFF2-40B4-BE49-F238E27FC236}">
                  <a16:creationId xmlns:a16="http://schemas.microsoft.com/office/drawing/2014/main" id="{00000000-0008-0000-07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956" y="2226"/>
              <a:ext cx="109" cy="104"/>
            </a:xfrm>
            <a:custGeom>
              <a:avLst/>
              <a:gdLst>
                <a:gd name="T0" fmla="*/ 0 w 109"/>
                <a:gd name="T1" fmla="*/ 75 h 104"/>
                <a:gd name="T2" fmla="*/ 82 w 109"/>
                <a:gd name="T3" fmla="*/ 104 h 104"/>
                <a:gd name="T4" fmla="*/ 109 w 109"/>
                <a:gd name="T5" fmla="*/ 29 h 104"/>
                <a:gd name="T6" fmla="*/ 27 w 109"/>
                <a:gd name="T7" fmla="*/ 0 h 104"/>
                <a:gd name="T8" fmla="*/ 0 w 109"/>
                <a:gd name="T9" fmla="*/ 75 h 1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9" h="104">
                  <a:moveTo>
                    <a:pt x="0" y="75"/>
                  </a:moveTo>
                  <a:lnTo>
                    <a:pt x="82" y="104"/>
                  </a:lnTo>
                  <a:lnTo>
                    <a:pt x="109" y="29"/>
                  </a:lnTo>
                  <a:lnTo>
                    <a:pt x="27" y="0"/>
                  </a:lnTo>
                  <a:lnTo>
                    <a:pt x="0" y="75"/>
                  </a:lnTo>
                  <a:close/>
                </a:path>
              </a:pathLst>
            </a:custGeom>
            <a:solidFill>
              <a:srgbClr val="00A0E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7" name="Freeform 93">
              <a:extLst>
                <a:ext uri="{FF2B5EF4-FFF2-40B4-BE49-F238E27FC236}">
                  <a16:creationId xmlns:a16="http://schemas.microsoft.com/office/drawing/2014/main" id="{00000000-0008-0000-07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569" y="2619"/>
              <a:ext cx="108" cy="104"/>
            </a:xfrm>
            <a:custGeom>
              <a:avLst/>
              <a:gdLst>
                <a:gd name="T0" fmla="*/ 0 w 108"/>
                <a:gd name="T1" fmla="*/ 75 h 104"/>
                <a:gd name="T2" fmla="*/ 81 w 108"/>
                <a:gd name="T3" fmla="*/ 104 h 104"/>
                <a:gd name="T4" fmla="*/ 108 w 108"/>
                <a:gd name="T5" fmla="*/ 29 h 104"/>
                <a:gd name="T6" fmla="*/ 29 w 108"/>
                <a:gd name="T7" fmla="*/ 0 h 104"/>
                <a:gd name="T8" fmla="*/ 0 w 108"/>
                <a:gd name="T9" fmla="*/ 75 h 1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" h="104">
                  <a:moveTo>
                    <a:pt x="0" y="75"/>
                  </a:moveTo>
                  <a:lnTo>
                    <a:pt x="81" y="104"/>
                  </a:lnTo>
                  <a:lnTo>
                    <a:pt x="108" y="29"/>
                  </a:lnTo>
                  <a:lnTo>
                    <a:pt x="29" y="0"/>
                  </a:lnTo>
                  <a:lnTo>
                    <a:pt x="0" y="75"/>
                  </a:lnTo>
                  <a:close/>
                </a:path>
              </a:pathLst>
            </a:custGeom>
            <a:solidFill>
              <a:srgbClr val="00924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8" name="Freeform 94">
              <a:extLst>
                <a:ext uri="{FF2B5EF4-FFF2-40B4-BE49-F238E27FC236}">
                  <a16:creationId xmlns:a16="http://schemas.microsoft.com/office/drawing/2014/main" id="{00000000-0008-0000-07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789" y="2582"/>
              <a:ext cx="109" cy="155"/>
            </a:xfrm>
            <a:custGeom>
              <a:avLst/>
              <a:gdLst>
                <a:gd name="T0" fmla="*/ 0 w 109"/>
                <a:gd name="T1" fmla="*/ 76 h 155"/>
                <a:gd name="T2" fmla="*/ 82 w 109"/>
                <a:gd name="T3" fmla="*/ 155 h 155"/>
                <a:gd name="T4" fmla="*/ 109 w 109"/>
                <a:gd name="T5" fmla="*/ 29 h 155"/>
                <a:gd name="T6" fmla="*/ 28 w 109"/>
                <a:gd name="T7" fmla="*/ 0 h 155"/>
                <a:gd name="T8" fmla="*/ 0 w 109"/>
                <a:gd name="T9" fmla="*/ 76 h 1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9" h="155">
                  <a:moveTo>
                    <a:pt x="0" y="76"/>
                  </a:moveTo>
                  <a:lnTo>
                    <a:pt x="82" y="155"/>
                  </a:lnTo>
                  <a:lnTo>
                    <a:pt x="109" y="29"/>
                  </a:lnTo>
                  <a:lnTo>
                    <a:pt x="28" y="0"/>
                  </a:lnTo>
                  <a:lnTo>
                    <a:pt x="0" y="76"/>
                  </a:lnTo>
                  <a:close/>
                </a:path>
              </a:pathLst>
            </a:custGeom>
            <a:solidFill>
              <a:srgbClr val="FBB0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29" name="Freeform 95">
              <a:extLst>
                <a:ext uri="{FF2B5EF4-FFF2-40B4-BE49-F238E27FC236}">
                  <a16:creationId xmlns:a16="http://schemas.microsoft.com/office/drawing/2014/main" id="{00000000-0008-0000-07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815"/>
              <a:ext cx="109" cy="153"/>
            </a:xfrm>
            <a:custGeom>
              <a:avLst/>
              <a:gdLst>
                <a:gd name="T0" fmla="*/ 0 w 109"/>
                <a:gd name="T1" fmla="*/ 76 h 153"/>
                <a:gd name="T2" fmla="*/ 82 w 109"/>
                <a:gd name="T3" fmla="*/ 153 h 153"/>
                <a:gd name="T4" fmla="*/ 109 w 109"/>
                <a:gd name="T5" fmla="*/ 29 h 153"/>
                <a:gd name="T6" fmla="*/ 28 w 109"/>
                <a:gd name="T7" fmla="*/ 0 h 153"/>
                <a:gd name="T8" fmla="*/ 0 w 109"/>
                <a:gd name="T9" fmla="*/ 76 h 1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9" h="153">
                  <a:moveTo>
                    <a:pt x="0" y="76"/>
                  </a:moveTo>
                  <a:lnTo>
                    <a:pt x="82" y="153"/>
                  </a:lnTo>
                  <a:lnTo>
                    <a:pt x="109" y="29"/>
                  </a:lnTo>
                  <a:lnTo>
                    <a:pt x="28" y="0"/>
                  </a:lnTo>
                  <a:lnTo>
                    <a:pt x="0" y="76"/>
                  </a:lnTo>
                  <a:close/>
                </a:path>
              </a:pathLst>
            </a:custGeom>
            <a:solidFill>
              <a:srgbClr val="EC739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30" name="Freeform 96">
              <a:extLst>
                <a:ext uri="{FF2B5EF4-FFF2-40B4-BE49-F238E27FC236}">
                  <a16:creationId xmlns:a16="http://schemas.microsoft.com/office/drawing/2014/main" id="{00000000-0008-0000-07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394" y="2497"/>
              <a:ext cx="163" cy="118"/>
            </a:xfrm>
            <a:custGeom>
              <a:avLst/>
              <a:gdLst>
                <a:gd name="T0" fmla="*/ 64 w 163"/>
                <a:gd name="T1" fmla="*/ 118 h 118"/>
                <a:gd name="T2" fmla="*/ 163 w 163"/>
                <a:gd name="T3" fmla="*/ 64 h 118"/>
                <a:gd name="T4" fmla="*/ 53 w 163"/>
                <a:gd name="T5" fmla="*/ 0 h 118"/>
                <a:gd name="T6" fmla="*/ 0 w 163"/>
                <a:gd name="T7" fmla="*/ 70 h 118"/>
                <a:gd name="T8" fmla="*/ 64 w 163"/>
                <a:gd name="T9" fmla="*/ 118 h 1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3" h="118">
                  <a:moveTo>
                    <a:pt x="64" y="118"/>
                  </a:moveTo>
                  <a:lnTo>
                    <a:pt x="163" y="64"/>
                  </a:lnTo>
                  <a:lnTo>
                    <a:pt x="53" y="0"/>
                  </a:lnTo>
                  <a:lnTo>
                    <a:pt x="0" y="70"/>
                  </a:lnTo>
                  <a:lnTo>
                    <a:pt x="64" y="118"/>
                  </a:lnTo>
                  <a:close/>
                </a:path>
              </a:pathLst>
            </a:custGeom>
            <a:solidFill>
              <a:srgbClr val="66C6E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31" name="Freeform 97">
              <a:extLst>
                <a:ext uri="{FF2B5EF4-FFF2-40B4-BE49-F238E27FC236}">
                  <a16:creationId xmlns:a16="http://schemas.microsoft.com/office/drawing/2014/main" id="{00000000-0008-0000-07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394" y="2448"/>
              <a:ext cx="167" cy="107"/>
            </a:xfrm>
            <a:custGeom>
              <a:avLst/>
              <a:gdLst>
                <a:gd name="T0" fmla="*/ 0 w 167"/>
                <a:gd name="T1" fmla="*/ 78 h 107"/>
                <a:gd name="T2" fmla="*/ 82 w 167"/>
                <a:gd name="T3" fmla="*/ 107 h 107"/>
                <a:gd name="T4" fmla="*/ 167 w 167"/>
                <a:gd name="T5" fmla="*/ 24 h 107"/>
                <a:gd name="T6" fmla="*/ 27 w 167"/>
                <a:gd name="T7" fmla="*/ 0 h 107"/>
                <a:gd name="T8" fmla="*/ 0 w 167"/>
                <a:gd name="T9" fmla="*/ 78 h 1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7" h="107">
                  <a:moveTo>
                    <a:pt x="0" y="78"/>
                  </a:moveTo>
                  <a:lnTo>
                    <a:pt x="82" y="107"/>
                  </a:lnTo>
                  <a:lnTo>
                    <a:pt x="167" y="24"/>
                  </a:lnTo>
                  <a:lnTo>
                    <a:pt x="27" y="0"/>
                  </a:lnTo>
                  <a:lnTo>
                    <a:pt x="0" y="78"/>
                  </a:lnTo>
                  <a:close/>
                </a:path>
              </a:pathLst>
            </a:custGeom>
            <a:solidFill>
              <a:srgbClr val="B8D2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32" name="Freeform 98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708" y="2911"/>
              <a:ext cx="118" cy="173"/>
            </a:xfrm>
            <a:custGeom>
              <a:avLst/>
              <a:gdLst>
                <a:gd name="T0" fmla="*/ 56 w 118"/>
                <a:gd name="T1" fmla="*/ 173 h 173"/>
                <a:gd name="T2" fmla="*/ 118 w 118"/>
                <a:gd name="T3" fmla="*/ 113 h 173"/>
                <a:gd name="T4" fmla="*/ 80 w 118"/>
                <a:gd name="T5" fmla="*/ 0 h 173"/>
                <a:gd name="T6" fmla="*/ 0 w 118"/>
                <a:gd name="T7" fmla="*/ 117 h 173"/>
                <a:gd name="T8" fmla="*/ 56 w 118"/>
                <a:gd name="T9" fmla="*/ 173 h 1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8" h="173">
                  <a:moveTo>
                    <a:pt x="56" y="173"/>
                  </a:moveTo>
                  <a:lnTo>
                    <a:pt x="118" y="113"/>
                  </a:lnTo>
                  <a:lnTo>
                    <a:pt x="80" y="0"/>
                  </a:lnTo>
                  <a:lnTo>
                    <a:pt x="0" y="117"/>
                  </a:lnTo>
                  <a:lnTo>
                    <a:pt x="56" y="173"/>
                  </a:lnTo>
                  <a:close/>
                </a:path>
              </a:pathLst>
            </a:custGeom>
            <a:solidFill>
              <a:srgbClr val="F2B1B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33" name="Freeform 99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391" y="1648"/>
              <a:ext cx="108" cy="105"/>
            </a:xfrm>
            <a:custGeom>
              <a:avLst/>
              <a:gdLst>
                <a:gd name="T0" fmla="*/ 0 w 108"/>
                <a:gd name="T1" fmla="*/ 76 h 105"/>
                <a:gd name="T2" fmla="*/ 81 w 108"/>
                <a:gd name="T3" fmla="*/ 105 h 105"/>
                <a:gd name="T4" fmla="*/ 108 w 108"/>
                <a:gd name="T5" fmla="*/ 29 h 105"/>
                <a:gd name="T6" fmla="*/ 27 w 108"/>
                <a:gd name="T7" fmla="*/ 0 h 105"/>
                <a:gd name="T8" fmla="*/ 0 w 108"/>
                <a:gd name="T9" fmla="*/ 76 h 1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" h="105">
                  <a:moveTo>
                    <a:pt x="0" y="76"/>
                  </a:moveTo>
                  <a:lnTo>
                    <a:pt x="81" y="105"/>
                  </a:lnTo>
                  <a:lnTo>
                    <a:pt x="108" y="29"/>
                  </a:lnTo>
                  <a:lnTo>
                    <a:pt x="27" y="0"/>
                  </a:lnTo>
                  <a:lnTo>
                    <a:pt x="0" y="76"/>
                  </a:lnTo>
                  <a:close/>
                </a:path>
              </a:pathLst>
            </a:custGeom>
            <a:solidFill>
              <a:srgbClr val="00A0E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34" name="Freeform 100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082" y="1722"/>
              <a:ext cx="116" cy="107"/>
            </a:xfrm>
            <a:custGeom>
              <a:avLst/>
              <a:gdLst>
                <a:gd name="T0" fmla="*/ 43 w 116"/>
                <a:gd name="T1" fmla="*/ 107 h 107"/>
                <a:gd name="T2" fmla="*/ 116 w 116"/>
                <a:gd name="T3" fmla="*/ 62 h 107"/>
                <a:gd name="T4" fmla="*/ 116 w 116"/>
                <a:gd name="T5" fmla="*/ 0 h 107"/>
                <a:gd name="T6" fmla="*/ 0 w 116"/>
                <a:gd name="T7" fmla="*/ 37 h 107"/>
                <a:gd name="T8" fmla="*/ 43 w 116"/>
                <a:gd name="T9" fmla="*/ 107 h 1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6" h="107">
                  <a:moveTo>
                    <a:pt x="43" y="107"/>
                  </a:moveTo>
                  <a:lnTo>
                    <a:pt x="116" y="62"/>
                  </a:lnTo>
                  <a:lnTo>
                    <a:pt x="116" y="0"/>
                  </a:lnTo>
                  <a:lnTo>
                    <a:pt x="0" y="37"/>
                  </a:lnTo>
                  <a:lnTo>
                    <a:pt x="43" y="107"/>
                  </a:lnTo>
                  <a:close/>
                </a:path>
              </a:pathLst>
            </a:custGeom>
            <a:solidFill>
              <a:srgbClr val="B8D2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xmlns="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ja-JP" altLang="en-US"/>
            </a:p>
          </xdr:txBody>
        </xdr:sp>
      </xdr:grpSp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894585">
            <a:off x="1810357" y="1154016"/>
            <a:ext cx="1615593" cy="160737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showGridLines="0" topLeftCell="A2" zoomScale="80" zoomScaleNormal="80" zoomScalePageLayoutView="80" workbookViewId="0">
      <selection activeCell="W57" sqref="W57:W58"/>
    </sheetView>
  </sheetViews>
  <sheetFormatPr defaultColWidth="8.81640625" defaultRowHeight="13" x14ac:dyDescent="0.2"/>
  <cols>
    <col min="1" max="1" width="8.7265625" style="18" customWidth="1"/>
    <col min="2" max="2" width="20.6328125" style="18" customWidth="1"/>
    <col min="3" max="22" width="5.1796875" style="18" customWidth="1"/>
    <col min="23" max="23" width="20.6328125" style="18" customWidth="1"/>
    <col min="24" max="16384" width="8.81640625" style="18"/>
  </cols>
  <sheetData>
    <row r="1" spans="1:24" ht="30" customHeight="1" x14ac:dyDescent="0.2"/>
    <row r="2" spans="1:24" ht="33.75" customHeight="1" thickBot="1" x14ac:dyDescent="0.2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24" ht="30" customHeight="1" thickTop="1" thickBot="1" x14ac:dyDescent="0.25"/>
    <row r="4" spans="1:24" ht="14" customHeight="1" thickBot="1" x14ac:dyDescent="0.25">
      <c r="A4" s="45"/>
      <c r="B4" s="46"/>
      <c r="C4" s="46"/>
      <c r="D4" s="46"/>
      <c r="E4" s="46"/>
      <c r="F4" s="46"/>
      <c r="G4" s="95" t="s">
        <v>32</v>
      </c>
      <c r="H4" s="96"/>
      <c r="Q4" s="88" t="s">
        <v>34</v>
      </c>
      <c r="R4" s="89"/>
      <c r="S4" s="46"/>
      <c r="T4" s="46"/>
      <c r="U4" s="46"/>
      <c r="V4" s="46"/>
      <c r="W4" s="46"/>
      <c r="X4" s="47"/>
    </row>
    <row r="5" spans="1:24" ht="13.5" thickTop="1" x14ac:dyDescent="0.2">
      <c r="A5" s="48" t="s">
        <v>36</v>
      </c>
      <c r="B5" s="83" t="s">
        <v>68</v>
      </c>
      <c r="C5" s="31"/>
      <c r="D5" s="27"/>
      <c r="E5" s="27"/>
      <c r="F5" s="27"/>
      <c r="G5" s="97"/>
      <c r="H5" s="98"/>
      <c r="Q5" s="90"/>
      <c r="R5" s="91"/>
      <c r="S5" s="27"/>
      <c r="T5" s="27"/>
      <c r="U5" s="27"/>
      <c r="V5" s="27"/>
      <c r="W5" s="83" t="s">
        <v>82</v>
      </c>
      <c r="X5" s="49" t="s">
        <v>51</v>
      </c>
    </row>
    <row r="6" spans="1:24" ht="17" thickBot="1" x14ac:dyDescent="0.25">
      <c r="A6" s="72" t="s">
        <v>66</v>
      </c>
      <c r="B6" s="84"/>
      <c r="C6" s="28"/>
      <c r="D6" s="27"/>
      <c r="E6" s="50" t="str">
        <f>IF(IF(D7&gt;D8,B5,B9)=0,"",IF(D7&gt;D8,B5,B9))</f>
        <v>あざみ野FC-W</v>
      </c>
      <c r="F6" s="27"/>
      <c r="G6" s="97"/>
      <c r="H6" s="98"/>
      <c r="Q6" s="90"/>
      <c r="R6" s="91"/>
      <c r="S6" s="27"/>
      <c r="T6" s="56" t="str">
        <f>IF(IF(U7&gt;U8,W5,W9)=0,"",IF(U7&gt;U8,W5,W9))</f>
        <v>元石川-G</v>
      </c>
      <c r="U6" s="27"/>
      <c r="V6" s="25"/>
      <c r="W6" s="84"/>
      <c r="X6" s="73" t="s">
        <v>66</v>
      </c>
    </row>
    <row r="7" spans="1:24" ht="20" thickTop="1" x14ac:dyDescent="0.2">
      <c r="A7" s="48"/>
      <c r="B7" s="67"/>
      <c r="C7" s="32"/>
      <c r="D7" s="43"/>
      <c r="E7" s="27"/>
      <c r="F7" s="27"/>
      <c r="G7" s="27"/>
      <c r="H7" s="49"/>
      <c r="Q7" s="48"/>
      <c r="R7" s="27"/>
      <c r="S7" s="27"/>
      <c r="T7" s="27"/>
      <c r="U7" s="44"/>
      <c r="V7" s="34"/>
      <c r="W7" s="67"/>
      <c r="X7" s="49"/>
    </row>
    <row r="8" spans="1:24" ht="20" thickBot="1" x14ac:dyDescent="0.25">
      <c r="A8" s="48"/>
      <c r="B8" s="67"/>
      <c r="C8" s="32"/>
      <c r="D8" s="41"/>
      <c r="E8" s="28"/>
      <c r="F8" s="27"/>
      <c r="G8" s="27"/>
      <c r="H8" s="49"/>
      <c r="Q8" s="48"/>
      <c r="R8" s="27"/>
      <c r="S8" s="27"/>
      <c r="T8" s="25"/>
      <c r="U8" s="42"/>
      <c r="V8" s="34"/>
      <c r="W8" s="67"/>
      <c r="X8" s="49"/>
    </row>
    <row r="9" spans="1:24" x14ac:dyDescent="0.2">
      <c r="A9" s="48" t="s">
        <v>37</v>
      </c>
      <c r="B9" s="79" t="s">
        <v>69</v>
      </c>
      <c r="C9" s="22"/>
      <c r="D9" s="27"/>
      <c r="E9" s="77"/>
      <c r="F9" s="27"/>
      <c r="G9" s="27"/>
      <c r="H9" s="49"/>
      <c r="Q9" s="48"/>
      <c r="R9" s="27"/>
      <c r="S9" s="27"/>
      <c r="T9" s="76"/>
      <c r="U9" s="27"/>
      <c r="V9" s="23"/>
      <c r="W9" s="79" t="s">
        <v>83</v>
      </c>
      <c r="X9" s="49" t="s">
        <v>52</v>
      </c>
    </row>
    <row r="10" spans="1:24" ht="13.5" thickBot="1" x14ac:dyDescent="0.25">
      <c r="A10" s="48"/>
      <c r="B10" s="80"/>
      <c r="C10" s="27"/>
      <c r="D10" s="27"/>
      <c r="E10" s="77"/>
      <c r="F10" s="27"/>
      <c r="G10" s="50"/>
      <c r="H10" s="49"/>
      <c r="Q10" s="48"/>
      <c r="R10" s="56"/>
      <c r="S10" s="27"/>
      <c r="T10" s="76"/>
      <c r="U10" s="27"/>
      <c r="V10" s="27"/>
      <c r="W10" s="80"/>
      <c r="X10" s="49"/>
    </row>
    <row r="11" spans="1:24" ht="19.5" x14ac:dyDescent="0.2">
      <c r="A11" s="48"/>
      <c r="B11" s="67"/>
      <c r="C11" s="27"/>
      <c r="D11" s="27"/>
      <c r="E11" s="77"/>
      <c r="F11" s="43"/>
      <c r="G11" s="27"/>
      <c r="H11" s="49"/>
      <c r="Q11" s="48"/>
      <c r="R11" s="27"/>
      <c r="S11" s="44"/>
      <c r="T11" s="76"/>
      <c r="U11" s="27"/>
      <c r="V11" s="27"/>
      <c r="W11" s="67"/>
      <c r="X11" s="49"/>
    </row>
    <row r="12" spans="1:24" ht="20" thickBot="1" x14ac:dyDescent="0.25">
      <c r="A12" s="48"/>
      <c r="B12" s="67"/>
      <c r="C12" s="27"/>
      <c r="D12" s="27"/>
      <c r="E12" s="77"/>
      <c r="F12" s="41"/>
      <c r="G12" s="28"/>
      <c r="H12" s="49"/>
      <c r="Q12" s="48"/>
      <c r="R12" s="25"/>
      <c r="S12" s="42"/>
      <c r="T12" s="76"/>
      <c r="U12" s="27"/>
      <c r="V12" s="27"/>
      <c r="W12" s="67"/>
      <c r="X12" s="49"/>
    </row>
    <row r="13" spans="1:24" x14ac:dyDescent="0.2">
      <c r="A13" s="48" t="s">
        <v>38</v>
      </c>
      <c r="B13" s="79" t="s">
        <v>70</v>
      </c>
      <c r="C13" s="27"/>
      <c r="D13" s="27"/>
      <c r="E13" s="77"/>
      <c r="F13" s="27"/>
      <c r="G13" s="77"/>
      <c r="H13" s="49"/>
      <c r="Q13" s="48"/>
      <c r="R13" s="76"/>
      <c r="S13" s="27"/>
      <c r="T13" s="76"/>
      <c r="U13" s="27"/>
      <c r="V13" s="27"/>
      <c r="W13" s="79" t="s">
        <v>84</v>
      </c>
      <c r="X13" s="49" t="s">
        <v>53</v>
      </c>
    </row>
    <row r="14" spans="1:24" ht="13.5" thickBot="1" x14ac:dyDescent="0.25">
      <c r="A14" s="48"/>
      <c r="B14" s="80"/>
      <c r="C14" s="28"/>
      <c r="D14" s="27"/>
      <c r="E14" s="77"/>
      <c r="F14" s="27"/>
      <c r="G14" s="77"/>
      <c r="H14" s="49"/>
      <c r="Q14" s="48"/>
      <c r="R14" s="76"/>
      <c r="S14" s="27"/>
      <c r="T14" s="76"/>
      <c r="U14" s="27"/>
      <c r="V14" s="25"/>
      <c r="W14" s="80"/>
      <c r="X14" s="49"/>
    </row>
    <row r="15" spans="1:24" ht="19.5" x14ac:dyDescent="0.2">
      <c r="A15" s="48"/>
      <c r="B15" s="67"/>
      <c r="C15" s="32"/>
      <c r="D15" s="43"/>
      <c r="E15" s="22"/>
      <c r="F15" s="27"/>
      <c r="G15" s="77"/>
      <c r="H15" s="49"/>
      <c r="Q15" s="48"/>
      <c r="R15" s="76"/>
      <c r="S15" s="27"/>
      <c r="T15" s="23"/>
      <c r="U15" s="44"/>
      <c r="V15" s="34"/>
      <c r="W15" s="67"/>
      <c r="X15" s="49"/>
    </row>
    <row r="16" spans="1:24" ht="20" thickBot="1" x14ac:dyDescent="0.25">
      <c r="A16" s="48"/>
      <c r="B16" s="67"/>
      <c r="C16" s="32"/>
      <c r="D16" s="41"/>
      <c r="E16" s="27"/>
      <c r="F16" s="27"/>
      <c r="G16" s="77"/>
      <c r="H16" s="49"/>
      <c r="L16" s="78" t="str">
        <f>IF(OR(L35="",M35=""),"","優勝")</f>
        <v/>
      </c>
      <c r="M16" s="78"/>
      <c r="Q16" s="48"/>
      <c r="R16" s="76"/>
      <c r="S16" s="27"/>
      <c r="T16" s="27"/>
      <c r="U16" s="42"/>
      <c r="V16" s="34"/>
      <c r="W16" s="67"/>
      <c r="X16" s="49"/>
    </row>
    <row r="17" spans="1:24" x14ac:dyDescent="0.2">
      <c r="A17" s="48" t="s">
        <v>39</v>
      </c>
      <c r="B17" s="79" t="s">
        <v>71</v>
      </c>
      <c r="C17" s="22"/>
      <c r="D17" s="27"/>
      <c r="E17" s="50"/>
      <c r="F17" s="27"/>
      <c r="G17" s="77"/>
      <c r="H17" s="49"/>
      <c r="L17" s="78"/>
      <c r="M17" s="78"/>
      <c r="Q17" s="48"/>
      <c r="R17" s="76"/>
      <c r="S17" s="27"/>
      <c r="T17" s="56"/>
      <c r="U17" s="27"/>
      <c r="V17" s="23"/>
      <c r="W17" s="79" t="s">
        <v>86</v>
      </c>
      <c r="X17" s="49" t="s">
        <v>54</v>
      </c>
    </row>
    <row r="18" spans="1:24" ht="13.5" thickBot="1" x14ac:dyDescent="0.25">
      <c r="A18" s="48"/>
      <c r="B18" s="80"/>
      <c r="C18" s="27"/>
      <c r="D18" s="27"/>
      <c r="E18" s="27"/>
      <c r="F18" s="27"/>
      <c r="G18" s="77"/>
      <c r="H18" s="49"/>
      <c r="I18" s="1"/>
      <c r="L18" s="78"/>
      <c r="M18" s="78"/>
      <c r="P18" s="2" t="str">
        <f>IF(IF(Q19&gt;Q20,R10,R29)=0,"",IF(Q19&gt;Q20,R10,R29))</f>
        <v/>
      </c>
      <c r="Q18" s="48"/>
      <c r="R18" s="76"/>
      <c r="S18" s="27"/>
      <c r="T18" s="27"/>
      <c r="U18" s="27"/>
      <c r="V18" s="27"/>
      <c r="W18" s="80"/>
      <c r="X18" s="49"/>
    </row>
    <row r="19" spans="1:24" ht="13.5" customHeight="1" x14ac:dyDescent="0.2">
      <c r="A19" s="48"/>
      <c r="B19" s="67"/>
      <c r="C19" s="27"/>
      <c r="D19" s="27"/>
      <c r="E19" s="27"/>
      <c r="F19" s="27"/>
      <c r="G19" s="77"/>
      <c r="H19" s="43"/>
      <c r="L19" s="75" t="str">
        <f>IF(L35&gt;M35,K34,N34)</f>
        <v/>
      </c>
      <c r="M19" s="75"/>
      <c r="Q19" s="44"/>
      <c r="R19" s="76"/>
      <c r="S19" s="27"/>
      <c r="T19" s="27"/>
      <c r="U19" s="27"/>
      <c r="V19" s="27"/>
      <c r="W19" s="67"/>
      <c r="X19" s="49"/>
    </row>
    <row r="20" spans="1:24" ht="20" thickBot="1" x14ac:dyDescent="0.25">
      <c r="A20" s="48"/>
      <c r="B20" s="67"/>
      <c r="C20" s="27"/>
      <c r="D20" s="27"/>
      <c r="E20" s="27"/>
      <c r="F20" s="27"/>
      <c r="G20" s="77"/>
      <c r="H20" s="41"/>
      <c r="I20" s="28"/>
      <c r="L20" s="75"/>
      <c r="M20" s="75"/>
      <c r="P20" s="25"/>
      <c r="Q20" s="42"/>
      <c r="R20" s="76"/>
      <c r="S20" s="27"/>
      <c r="T20" s="27"/>
      <c r="U20" s="27"/>
      <c r="V20" s="27"/>
      <c r="W20" s="67"/>
      <c r="X20" s="49"/>
    </row>
    <row r="21" spans="1:24" x14ac:dyDescent="0.2">
      <c r="A21" s="48" t="s">
        <v>40</v>
      </c>
      <c r="B21" s="79" t="s">
        <v>72</v>
      </c>
      <c r="C21" s="27"/>
      <c r="D21" s="27"/>
      <c r="E21" s="27"/>
      <c r="F21" s="27"/>
      <c r="G21" s="77"/>
      <c r="H21" s="49"/>
      <c r="I21" s="77"/>
      <c r="L21" s="75"/>
      <c r="M21" s="75"/>
      <c r="P21" s="76"/>
      <c r="Q21" s="48"/>
      <c r="R21" s="76"/>
      <c r="S21" s="27"/>
      <c r="T21" s="27"/>
      <c r="U21" s="27"/>
      <c r="V21" s="27"/>
      <c r="W21" s="79" t="s">
        <v>85</v>
      </c>
      <c r="X21" s="49" t="s">
        <v>55</v>
      </c>
    </row>
    <row r="22" spans="1:24" ht="13.5" customHeight="1" thickBot="1" x14ac:dyDescent="0.25">
      <c r="A22" s="48"/>
      <c r="B22" s="80"/>
      <c r="C22" s="28"/>
      <c r="D22" s="27"/>
      <c r="E22" s="50"/>
      <c r="F22" s="27"/>
      <c r="G22" s="77"/>
      <c r="H22" s="49"/>
      <c r="I22" s="77"/>
      <c r="L22" s="75"/>
      <c r="M22" s="75"/>
      <c r="P22" s="76"/>
      <c r="Q22" s="48"/>
      <c r="R22" s="76"/>
      <c r="S22" s="27"/>
      <c r="T22" s="56"/>
      <c r="U22" s="27"/>
      <c r="V22" s="25"/>
      <c r="W22" s="80"/>
      <c r="X22" s="49"/>
    </row>
    <row r="23" spans="1:24" ht="19.5" x14ac:dyDescent="0.2">
      <c r="A23" s="48"/>
      <c r="B23" s="67"/>
      <c r="C23" s="32"/>
      <c r="D23" s="43"/>
      <c r="E23" s="27"/>
      <c r="F23" s="27"/>
      <c r="G23" s="77"/>
      <c r="H23" s="49"/>
      <c r="I23" s="77"/>
      <c r="L23" s="75"/>
      <c r="M23" s="75"/>
      <c r="P23" s="76"/>
      <c r="Q23" s="48"/>
      <c r="R23" s="76"/>
      <c r="S23" s="27"/>
      <c r="T23" s="27"/>
      <c r="U23" s="44"/>
      <c r="V23" s="34"/>
      <c r="W23" s="67"/>
      <c r="X23" s="49"/>
    </row>
    <row r="24" spans="1:24" ht="20" thickBot="1" x14ac:dyDescent="0.25">
      <c r="A24" s="48"/>
      <c r="B24" s="67"/>
      <c r="C24" s="32"/>
      <c r="D24" s="41"/>
      <c r="E24" s="28"/>
      <c r="F24" s="27"/>
      <c r="G24" s="77"/>
      <c r="H24" s="49"/>
      <c r="I24" s="77"/>
      <c r="L24" s="75"/>
      <c r="M24" s="75"/>
      <c r="P24" s="76"/>
      <c r="Q24" s="48"/>
      <c r="R24" s="76"/>
      <c r="S24" s="27"/>
      <c r="T24" s="25"/>
      <c r="U24" s="42"/>
      <c r="V24" s="34"/>
      <c r="W24" s="67"/>
      <c r="X24" s="49"/>
    </row>
    <row r="25" spans="1:24" x14ac:dyDescent="0.2">
      <c r="A25" s="48" t="s">
        <v>42</v>
      </c>
      <c r="B25" s="79" t="s">
        <v>73</v>
      </c>
      <c r="C25" s="22"/>
      <c r="D25" s="27"/>
      <c r="E25" s="77"/>
      <c r="F25" s="27"/>
      <c r="G25" s="77"/>
      <c r="H25" s="49"/>
      <c r="I25" s="77"/>
      <c r="L25" s="75"/>
      <c r="M25" s="75"/>
      <c r="P25" s="76"/>
      <c r="Q25" s="48"/>
      <c r="R25" s="76"/>
      <c r="S25" s="27"/>
      <c r="T25" s="76"/>
      <c r="U25" s="27"/>
      <c r="V25" s="23"/>
      <c r="W25" s="79" t="s">
        <v>87</v>
      </c>
      <c r="X25" s="49" t="s">
        <v>56</v>
      </c>
    </row>
    <row r="26" spans="1:24" ht="13.5" thickBot="1" x14ac:dyDescent="0.25">
      <c r="A26" s="48"/>
      <c r="B26" s="80"/>
      <c r="C26" s="27"/>
      <c r="D26" s="27"/>
      <c r="E26" s="77"/>
      <c r="F26" s="27"/>
      <c r="G26" s="77"/>
      <c r="H26" s="49"/>
      <c r="I26" s="77"/>
      <c r="L26" s="75"/>
      <c r="M26" s="75"/>
      <c r="P26" s="76"/>
      <c r="Q26" s="48"/>
      <c r="R26" s="76"/>
      <c r="S26" s="27"/>
      <c r="T26" s="76"/>
      <c r="U26" s="27"/>
      <c r="V26" s="27"/>
      <c r="W26" s="80"/>
      <c r="X26" s="49"/>
    </row>
    <row r="27" spans="1:24" ht="19.5" x14ac:dyDescent="0.2">
      <c r="A27" s="48"/>
      <c r="B27" s="67"/>
      <c r="C27" s="27"/>
      <c r="D27" s="27"/>
      <c r="E27" s="77"/>
      <c r="F27" s="43"/>
      <c r="G27" s="22"/>
      <c r="H27" s="49"/>
      <c r="I27" s="77"/>
      <c r="L27" s="75"/>
      <c r="M27" s="75"/>
      <c r="P27" s="76"/>
      <c r="Q27" s="48"/>
      <c r="R27" s="23"/>
      <c r="S27" s="44"/>
      <c r="T27" s="76"/>
      <c r="U27" s="27"/>
      <c r="V27" s="27"/>
      <c r="W27" s="67"/>
      <c r="X27" s="49"/>
    </row>
    <row r="28" spans="1:24" ht="19.5" x14ac:dyDescent="0.2">
      <c r="A28" s="48"/>
      <c r="B28" s="67"/>
      <c r="C28" s="27"/>
      <c r="D28" s="27"/>
      <c r="E28" s="77"/>
      <c r="F28" s="41"/>
      <c r="G28" s="27"/>
      <c r="H28" s="49"/>
      <c r="I28" s="77"/>
      <c r="L28" s="75"/>
      <c r="M28" s="75"/>
      <c r="P28" s="76"/>
      <c r="Q28" s="48"/>
      <c r="R28" s="27"/>
      <c r="S28" s="42"/>
      <c r="T28" s="76"/>
      <c r="U28" s="27"/>
      <c r="V28" s="27"/>
      <c r="W28" s="67"/>
      <c r="X28" s="49"/>
    </row>
    <row r="29" spans="1:24" ht="16.5" x14ac:dyDescent="0.2">
      <c r="A29" s="48"/>
      <c r="B29" s="68"/>
      <c r="D29" s="27"/>
      <c r="E29" s="77"/>
      <c r="F29" s="27"/>
      <c r="G29" s="50"/>
      <c r="H29" s="49"/>
      <c r="I29" s="77"/>
      <c r="L29" s="75"/>
      <c r="M29" s="75"/>
      <c r="P29" s="76"/>
      <c r="Q29" s="48"/>
      <c r="R29" s="56"/>
      <c r="S29" s="27"/>
      <c r="T29" s="76"/>
      <c r="U29" s="27"/>
      <c r="W29" s="68"/>
      <c r="X29" s="49"/>
    </row>
    <row r="30" spans="1:24" ht="17" thickBot="1" x14ac:dyDescent="0.25">
      <c r="A30" s="48"/>
      <c r="B30" s="68"/>
      <c r="D30" s="27"/>
      <c r="E30" s="77"/>
      <c r="F30" s="27"/>
      <c r="G30" s="27"/>
      <c r="H30" s="49"/>
      <c r="I30" s="77"/>
      <c r="L30" s="75"/>
      <c r="M30" s="75"/>
      <c r="P30" s="76"/>
      <c r="Q30" s="48"/>
      <c r="R30" s="27"/>
      <c r="S30" s="27"/>
      <c r="T30" s="76"/>
      <c r="U30" s="27"/>
      <c r="W30" s="68"/>
      <c r="X30" s="49"/>
    </row>
    <row r="31" spans="1:24" x14ac:dyDescent="0.2">
      <c r="A31" s="48" t="s">
        <v>43</v>
      </c>
      <c r="B31" s="79" t="s">
        <v>74</v>
      </c>
      <c r="C31" s="27"/>
      <c r="D31" s="64"/>
      <c r="E31" s="22"/>
      <c r="F31" s="27"/>
      <c r="G31" s="27"/>
      <c r="H31" s="49"/>
      <c r="I31" s="77"/>
      <c r="L31" s="75"/>
      <c r="M31" s="75"/>
      <c r="P31" s="76"/>
      <c r="Q31" s="48"/>
      <c r="R31" s="27"/>
      <c r="S31" s="27"/>
      <c r="T31" s="23"/>
      <c r="U31" s="64"/>
      <c r="V31" s="65"/>
      <c r="W31" s="79" t="s">
        <v>88</v>
      </c>
      <c r="X31" s="49" t="s">
        <v>57</v>
      </c>
    </row>
    <row r="32" spans="1:24" ht="13.5" customHeight="1" thickBot="1" x14ac:dyDescent="0.25">
      <c r="A32" s="48"/>
      <c r="B32" s="80"/>
      <c r="C32" s="57"/>
      <c r="D32" s="40"/>
      <c r="E32" s="27"/>
      <c r="F32" s="27"/>
      <c r="G32" s="27"/>
      <c r="H32" s="49"/>
      <c r="I32" s="77"/>
      <c r="L32" s="75"/>
      <c r="M32" s="75"/>
      <c r="P32" s="76"/>
      <c r="Q32" s="48"/>
      <c r="R32" s="27"/>
      <c r="S32" s="27"/>
      <c r="T32" s="27"/>
      <c r="U32" s="40"/>
      <c r="V32" s="66"/>
      <c r="W32" s="80"/>
      <c r="X32" s="49"/>
    </row>
    <row r="33" spans="1:24" ht="13.5" customHeight="1" x14ac:dyDescent="0.2">
      <c r="A33" s="48"/>
      <c r="B33" s="82"/>
      <c r="C33" s="27"/>
      <c r="D33" s="27"/>
      <c r="E33" s="50"/>
      <c r="F33" s="27"/>
      <c r="G33" s="27"/>
      <c r="H33" s="49"/>
      <c r="I33" s="77"/>
      <c r="J33" s="59"/>
      <c r="K33" s="59"/>
      <c r="L33" s="58"/>
      <c r="M33" s="60"/>
      <c r="N33" s="59"/>
      <c r="O33" s="59"/>
      <c r="P33" s="76"/>
      <c r="Q33" s="48"/>
      <c r="R33" s="27"/>
      <c r="S33" s="27"/>
      <c r="T33" s="56"/>
      <c r="U33" s="27"/>
      <c r="V33" s="27"/>
      <c r="W33" s="81"/>
      <c r="X33" s="49"/>
    </row>
    <row r="34" spans="1:24" x14ac:dyDescent="0.2">
      <c r="A34" s="48"/>
      <c r="B34" s="82"/>
      <c r="C34" s="27"/>
      <c r="D34" s="27"/>
      <c r="E34" s="27"/>
      <c r="F34" s="27"/>
      <c r="G34" s="27"/>
      <c r="H34" s="49"/>
      <c r="I34" s="77"/>
      <c r="J34" s="59"/>
      <c r="K34" s="2" t="str">
        <f>IF(IF(J35&gt;J36,I18,I53)=0,"",IF(J35&gt;J36,I18,I53))</f>
        <v/>
      </c>
      <c r="L34" s="58"/>
      <c r="M34" s="60"/>
      <c r="N34" s="61" t="str">
        <f>IF(IF(O35&gt;O36,P18,P53)=0,"",IF(O35&gt;O36,P18,P53))</f>
        <v/>
      </c>
      <c r="O34" s="59"/>
      <c r="P34" s="76"/>
      <c r="Q34" s="48"/>
      <c r="R34" s="27"/>
      <c r="S34" s="27"/>
      <c r="T34" s="27"/>
      <c r="U34" s="27"/>
      <c r="V34" s="27"/>
      <c r="W34" s="82"/>
      <c r="X34" s="49"/>
    </row>
    <row r="35" spans="1:24" ht="15.5" thickBot="1" x14ac:dyDescent="0.25">
      <c r="A35" s="51"/>
      <c r="B35" s="52"/>
      <c r="C35" s="53"/>
      <c r="D35" s="53"/>
      <c r="E35" s="53"/>
      <c r="F35" s="53"/>
      <c r="G35" s="53"/>
      <c r="H35" s="54"/>
      <c r="I35" s="77"/>
      <c r="J35" s="43"/>
      <c r="K35" s="62"/>
      <c r="L35" s="44"/>
      <c r="M35" s="43"/>
      <c r="N35" s="62"/>
      <c r="O35" s="44"/>
      <c r="P35" s="76"/>
      <c r="Q35" s="51"/>
      <c r="R35" s="53"/>
      <c r="S35" s="53"/>
      <c r="T35" s="53"/>
      <c r="U35" s="53"/>
      <c r="V35" s="53"/>
      <c r="W35" s="52"/>
      <c r="X35" s="54"/>
    </row>
    <row r="36" spans="1:24" ht="18" customHeight="1" thickBot="1" x14ac:dyDescent="0.25">
      <c r="A36" s="45"/>
      <c r="B36" s="55"/>
      <c r="C36" s="46"/>
      <c r="D36" s="46"/>
      <c r="E36" s="46"/>
      <c r="F36" s="46"/>
      <c r="G36" s="95" t="s">
        <v>35</v>
      </c>
      <c r="H36" s="99"/>
      <c r="I36" s="85"/>
      <c r="J36" s="41"/>
      <c r="K36" s="63"/>
      <c r="L36" s="58"/>
      <c r="M36" s="58"/>
      <c r="N36" s="63"/>
      <c r="O36" s="42"/>
      <c r="P36" s="86"/>
      <c r="Q36" s="88" t="s">
        <v>33</v>
      </c>
      <c r="R36" s="92"/>
      <c r="S36" s="46"/>
      <c r="T36" s="46"/>
      <c r="U36" s="46"/>
      <c r="V36" s="46"/>
      <c r="W36" s="55"/>
      <c r="X36" s="47"/>
    </row>
    <row r="37" spans="1:24" ht="13.5" thickTop="1" x14ac:dyDescent="0.2">
      <c r="A37" s="48" t="s">
        <v>44</v>
      </c>
      <c r="B37" s="83" t="s">
        <v>77</v>
      </c>
      <c r="C37" s="27"/>
      <c r="D37" s="27"/>
      <c r="E37" s="27"/>
      <c r="F37" s="27"/>
      <c r="G37" s="100"/>
      <c r="H37" s="101"/>
      <c r="I37" s="85"/>
      <c r="J37" s="59"/>
      <c r="K37" s="59"/>
      <c r="L37" s="59"/>
      <c r="M37" s="59"/>
      <c r="N37" s="59"/>
      <c r="O37" s="59"/>
      <c r="P37" s="86"/>
      <c r="Q37" s="93"/>
      <c r="R37" s="94"/>
      <c r="S37" s="27"/>
      <c r="T37" s="27"/>
      <c r="U37" s="27"/>
      <c r="V37" s="27"/>
      <c r="W37" s="83" t="s">
        <v>89</v>
      </c>
      <c r="X37" s="49" t="s">
        <v>58</v>
      </c>
    </row>
    <row r="38" spans="1:24" ht="17" thickBot="1" x14ac:dyDescent="0.25">
      <c r="A38" s="72" t="s">
        <v>67</v>
      </c>
      <c r="B38" s="84"/>
      <c r="C38" s="28"/>
      <c r="D38" s="27"/>
      <c r="E38" s="50"/>
      <c r="F38" s="27"/>
      <c r="G38" s="100"/>
      <c r="H38" s="101"/>
      <c r="I38" s="85"/>
      <c r="J38" s="59"/>
      <c r="K38" s="59"/>
      <c r="L38" s="59"/>
      <c r="M38" s="59"/>
      <c r="N38" s="59"/>
      <c r="O38" s="59"/>
      <c r="P38" s="86"/>
      <c r="Q38" s="93"/>
      <c r="R38" s="94"/>
      <c r="S38" s="27"/>
      <c r="T38" s="56"/>
      <c r="U38" s="27"/>
      <c r="V38" s="25"/>
      <c r="W38" s="84"/>
      <c r="X38" s="73" t="s">
        <v>66</v>
      </c>
    </row>
    <row r="39" spans="1:24" ht="20" thickTop="1" x14ac:dyDescent="0.2">
      <c r="A39" s="48"/>
      <c r="B39" s="67"/>
      <c r="C39" s="32"/>
      <c r="D39" s="43"/>
      <c r="E39" s="27"/>
      <c r="F39" s="27"/>
      <c r="G39" s="27"/>
      <c r="H39" s="49"/>
      <c r="I39" s="85"/>
      <c r="J39" s="59"/>
      <c r="K39" s="59"/>
      <c r="L39" s="59"/>
      <c r="M39" s="59"/>
      <c r="N39" s="59"/>
      <c r="O39" s="59"/>
      <c r="P39" s="86"/>
      <c r="Q39" s="48"/>
      <c r="R39" s="27"/>
      <c r="S39" s="27"/>
      <c r="T39" s="27"/>
      <c r="U39" s="44"/>
      <c r="V39" s="34"/>
      <c r="W39" s="67"/>
      <c r="X39" s="49"/>
    </row>
    <row r="40" spans="1:24" ht="20" thickBot="1" x14ac:dyDescent="0.25">
      <c r="A40" s="48"/>
      <c r="B40" s="67"/>
      <c r="C40" s="32"/>
      <c r="D40" s="41"/>
      <c r="E40" s="28"/>
      <c r="F40" s="27"/>
      <c r="G40" s="27"/>
      <c r="H40" s="49"/>
      <c r="I40" s="85"/>
      <c r="J40" s="59"/>
      <c r="K40" s="59"/>
      <c r="L40" s="59"/>
      <c r="M40" s="59"/>
      <c r="N40" s="59"/>
      <c r="O40" s="59"/>
      <c r="P40" s="86"/>
      <c r="Q40" s="48"/>
      <c r="R40" s="27"/>
      <c r="S40" s="27"/>
      <c r="T40" s="25"/>
      <c r="U40" s="42"/>
      <c r="V40" s="34"/>
      <c r="W40" s="67"/>
      <c r="X40" s="49"/>
    </row>
    <row r="41" spans="1:24" x14ac:dyDescent="0.2">
      <c r="A41" s="48" t="s">
        <v>45</v>
      </c>
      <c r="B41" s="79" t="s">
        <v>75</v>
      </c>
      <c r="C41" s="22"/>
      <c r="D41" s="27"/>
      <c r="E41" s="77"/>
      <c r="F41" s="27"/>
      <c r="G41" s="27"/>
      <c r="H41" s="49"/>
      <c r="I41" s="85"/>
      <c r="J41" s="59"/>
      <c r="K41" s="59"/>
      <c r="L41" s="59"/>
      <c r="M41" s="59"/>
      <c r="N41" s="59"/>
      <c r="O41" s="59"/>
      <c r="P41" s="86"/>
      <c r="Q41" s="48"/>
      <c r="R41" s="27"/>
      <c r="S41" s="27"/>
      <c r="T41" s="76"/>
      <c r="U41" s="27"/>
      <c r="V41" s="23"/>
      <c r="W41" s="79" t="s">
        <v>90</v>
      </c>
      <c r="X41" s="49" t="s">
        <v>59</v>
      </c>
    </row>
    <row r="42" spans="1:24" ht="13.5" thickBot="1" x14ac:dyDescent="0.25">
      <c r="A42" s="48"/>
      <c r="B42" s="80"/>
      <c r="C42" s="27"/>
      <c r="D42" s="27"/>
      <c r="E42" s="77"/>
      <c r="F42" s="27"/>
      <c r="G42" s="50"/>
      <c r="H42" s="49"/>
      <c r="I42" s="85"/>
      <c r="P42" s="86"/>
      <c r="Q42" s="48"/>
      <c r="R42" s="56"/>
      <c r="S42" s="27"/>
      <c r="T42" s="76"/>
      <c r="U42" s="27"/>
      <c r="V42" s="27"/>
      <c r="W42" s="80"/>
      <c r="X42" s="49"/>
    </row>
    <row r="43" spans="1:24" ht="19.5" x14ac:dyDescent="0.2">
      <c r="A43" s="48"/>
      <c r="B43" s="67"/>
      <c r="C43" s="27"/>
      <c r="D43" s="27"/>
      <c r="E43" s="77"/>
      <c r="F43" s="43"/>
      <c r="G43" s="27"/>
      <c r="H43" s="49"/>
      <c r="I43" s="85"/>
      <c r="P43" s="86"/>
      <c r="Q43" s="48"/>
      <c r="R43" s="27"/>
      <c r="S43" s="44"/>
      <c r="T43" s="76"/>
      <c r="U43" s="27"/>
      <c r="V43" s="27"/>
      <c r="W43" s="67"/>
      <c r="X43" s="49"/>
    </row>
    <row r="44" spans="1:24" ht="20" thickBot="1" x14ac:dyDescent="0.25">
      <c r="A44" s="48"/>
      <c r="B44" s="67"/>
      <c r="C44" s="27"/>
      <c r="D44" s="27"/>
      <c r="E44" s="77"/>
      <c r="F44" s="41"/>
      <c r="G44" s="28"/>
      <c r="H44" s="49"/>
      <c r="I44" s="85"/>
      <c r="P44" s="86"/>
      <c r="Q44" s="48"/>
      <c r="R44" s="25"/>
      <c r="S44" s="42"/>
      <c r="T44" s="76"/>
      <c r="U44" s="27"/>
      <c r="V44" s="27"/>
      <c r="W44" s="67"/>
      <c r="X44" s="49"/>
    </row>
    <row r="45" spans="1:24" x14ac:dyDescent="0.2">
      <c r="A45" s="48" t="s">
        <v>46</v>
      </c>
      <c r="B45" s="79" t="s">
        <v>76</v>
      </c>
      <c r="C45" s="27"/>
      <c r="D45" s="27"/>
      <c r="E45" s="77"/>
      <c r="F45" s="27"/>
      <c r="G45" s="77"/>
      <c r="H45" s="49"/>
      <c r="I45" s="85"/>
      <c r="P45" s="86"/>
      <c r="Q45" s="48"/>
      <c r="R45" s="76"/>
      <c r="S45" s="27"/>
      <c r="T45" s="76"/>
      <c r="U45" s="27"/>
      <c r="V45" s="27"/>
      <c r="W45" s="79" t="s">
        <v>91</v>
      </c>
      <c r="X45" s="49" t="s">
        <v>60</v>
      </c>
    </row>
    <row r="46" spans="1:24" ht="13.5" thickBot="1" x14ac:dyDescent="0.25">
      <c r="A46" s="48"/>
      <c r="B46" s="80"/>
      <c r="C46" s="28"/>
      <c r="D46" s="27"/>
      <c r="E46" s="77"/>
      <c r="F46" s="27"/>
      <c r="G46" s="77"/>
      <c r="H46" s="49"/>
      <c r="I46" s="85"/>
      <c r="P46" s="86"/>
      <c r="Q46" s="48"/>
      <c r="R46" s="76"/>
      <c r="S46" s="27"/>
      <c r="T46" s="76"/>
      <c r="U46" s="27"/>
      <c r="V46" s="25"/>
      <c r="W46" s="80"/>
      <c r="X46" s="49"/>
    </row>
    <row r="47" spans="1:24" ht="19.5" x14ac:dyDescent="0.2">
      <c r="A47" s="48"/>
      <c r="B47" s="67"/>
      <c r="C47" s="32"/>
      <c r="D47" s="43"/>
      <c r="E47" s="22"/>
      <c r="F47" s="27"/>
      <c r="G47" s="77"/>
      <c r="H47" s="49"/>
      <c r="I47" s="85"/>
      <c r="P47" s="86"/>
      <c r="Q47" s="48"/>
      <c r="R47" s="76"/>
      <c r="S47" s="27"/>
      <c r="T47" s="23"/>
      <c r="U47" s="44"/>
      <c r="V47" s="34"/>
      <c r="W47" s="67"/>
      <c r="X47" s="49"/>
    </row>
    <row r="48" spans="1:24" ht="20" thickBot="1" x14ac:dyDescent="0.25">
      <c r="A48" s="48"/>
      <c r="B48" s="67"/>
      <c r="C48" s="32"/>
      <c r="D48" s="41"/>
      <c r="E48" s="27"/>
      <c r="F48" s="27"/>
      <c r="G48" s="77"/>
      <c r="H48" s="49"/>
      <c r="I48" s="85"/>
      <c r="P48" s="86"/>
      <c r="Q48" s="48"/>
      <c r="R48" s="76"/>
      <c r="S48" s="27"/>
      <c r="T48" s="27"/>
      <c r="U48" s="42"/>
      <c r="V48" s="34"/>
      <c r="W48" s="67"/>
      <c r="X48" s="49"/>
    </row>
    <row r="49" spans="1:24" x14ac:dyDescent="0.2">
      <c r="A49" s="48" t="s">
        <v>47</v>
      </c>
      <c r="B49" s="79" t="s">
        <v>78</v>
      </c>
      <c r="C49" s="22"/>
      <c r="D49" s="27"/>
      <c r="E49" s="50"/>
      <c r="F49" s="27"/>
      <c r="G49" s="77"/>
      <c r="H49" s="49"/>
      <c r="I49" s="85"/>
      <c r="P49" s="86"/>
      <c r="Q49" s="48"/>
      <c r="R49" s="76"/>
      <c r="S49" s="27"/>
      <c r="T49" s="56"/>
      <c r="U49" s="27"/>
      <c r="V49" s="23"/>
      <c r="W49" s="79" t="s">
        <v>92</v>
      </c>
      <c r="X49" s="49" t="s">
        <v>61</v>
      </c>
    </row>
    <row r="50" spans="1:24" ht="13.5" thickBot="1" x14ac:dyDescent="0.25">
      <c r="A50" s="48"/>
      <c r="B50" s="80"/>
      <c r="C50" s="27"/>
      <c r="D50" s="27"/>
      <c r="E50" s="27"/>
      <c r="F50" s="27"/>
      <c r="G50" s="77"/>
      <c r="H50" s="49"/>
      <c r="I50" s="85"/>
      <c r="P50" s="86"/>
      <c r="Q50" s="48"/>
      <c r="R50" s="76"/>
      <c r="S50" s="27"/>
      <c r="T50" s="27"/>
      <c r="U50" s="27"/>
      <c r="V50" s="27"/>
      <c r="W50" s="80"/>
      <c r="X50" s="49"/>
    </row>
    <row r="51" spans="1:24" ht="19.5" x14ac:dyDescent="0.2">
      <c r="A51" s="48"/>
      <c r="B51" s="67"/>
      <c r="C51" s="27"/>
      <c r="D51" s="27"/>
      <c r="E51" s="27"/>
      <c r="F51" s="27"/>
      <c r="G51" s="77"/>
      <c r="H51" s="43"/>
      <c r="I51" s="22"/>
      <c r="P51" s="23"/>
      <c r="Q51" s="44"/>
      <c r="R51" s="76"/>
      <c r="S51" s="27"/>
      <c r="T51" s="27"/>
      <c r="U51" s="27"/>
      <c r="V51" s="27"/>
      <c r="W51" s="67"/>
      <c r="X51" s="49"/>
    </row>
    <row r="52" spans="1:24" ht="20" thickBot="1" x14ac:dyDescent="0.25">
      <c r="A52" s="48"/>
      <c r="B52" s="67"/>
      <c r="C52" s="27"/>
      <c r="D52" s="27"/>
      <c r="E52" s="27"/>
      <c r="F52" s="27"/>
      <c r="G52" s="77"/>
      <c r="H52" s="41"/>
      <c r="Q52" s="42"/>
      <c r="R52" s="76"/>
      <c r="S52" s="27"/>
      <c r="T52" s="27"/>
      <c r="U52" s="27"/>
      <c r="V52" s="27"/>
      <c r="W52" s="67"/>
      <c r="X52" s="49"/>
    </row>
    <row r="53" spans="1:24" x14ac:dyDescent="0.2">
      <c r="A53" s="48" t="s">
        <v>41</v>
      </c>
      <c r="B53" s="79" t="s">
        <v>79</v>
      </c>
      <c r="C53" s="27"/>
      <c r="D53" s="27"/>
      <c r="E53" s="27"/>
      <c r="F53" s="27"/>
      <c r="G53" s="77"/>
      <c r="H53" s="49"/>
      <c r="I53" s="1"/>
      <c r="P53" s="2" t="str">
        <f>IF(IF(Q51&gt;Q52,R42,R61)=0,"",IF(Q51&gt;Q52,R42,R61))</f>
        <v/>
      </c>
      <c r="Q53" s="48"/>
      <c r="R53" s="76"/>
      <c r="S53" s="27"/>
      <c r="T53" s="27"/>
      <c r="U53" s="27"/>
      <c r="V53" s="27"/>
      <c r="W53" s="79" t="s">
        <v>93</v>
      </c>
      <c r="X53" s="49" t="s">
        <v>62</v>
      </c>
    </row>
    <row r="54" spans="1:24" ht="13.5" thickBot="1" x14ac:dyDescent="0.25">
      <c r="A54" s="48"/>
      <c r="B54" s="80"/>
      <c r="C54" s="28"/>
      <c r="D54" s="27"/>
      <c r="E54" s="50"/>
      <c r="F54" s="27"/>
      <c r="G54" s="77"/>
      <c r="H54" s="49"/>
      <c r="Q54" s="48"/>
      <c r="R54" s="76"/>
      <c r="S54" s="27"/>
      <c r="T54" s="56"/>
      <c r="U54" s="27"/>
      <c r="V54" s="25"/>
      <c r="W54" s="80"/>
      <c r="X54" s="49"/>
    </row>
    <row r="55" spans="1:24" ht="19.5" x14ac:dyDescent="0.2">
      <c r="A55" s="48"/>
      <c r="B55" s="67"/>
      <c r="C55" s="32"/>
      <c r="D55" s="43"/>
      <c r="E55" s="27"/>
      <c r="F55" s="27"/>
      <c r="G55" s="77"/>
      <c r="H55" s="49"/>
      <c r="Q55" s="48"/>
      <c r="R55" s="76"/>
      <c r="S55" s="27"/>
      <c r="T55" s="27"/>
      <c r="U55" s="44"/>
      <c r="V55" s="34"/>
      <c r="W55" s="67"/>
      <c r="X55" s="49"/>
    </row>
    <row r="56" spans="1:24" ht="20" thickBot="1" x14ac:dyDescent="0.25">
      <c r="A56" s="48"/>
      <c r="B56" s="67"/>
      <c r="C56" s="32"/>
      <c r="D56" s="41"/>
      <c r="E56" s="28"/>
      <c r="F56" s="27"/>
      <c r="G56" s="77"/>
      <c r="H56" s="49"/>
      <c r="Q56" s="48"/>
      <c r="R56" s="76"/>
      <c r="S56" s="27"/>
      <c r="T56" s="25"/>
      <c r="U56" s="42"/>
      <c r="V56" s="34"/>
      <c r="W56" s="67"/>
      <c r="X56" s="49"/>
    </row>
    <row r="57" spans="1:24" x14ac:dyDescent="0.2">
      <c r="A57" s="48" t="s">
        <v>48</v>
      </c>
      <c r="B57" s="87" t="s">
        <v>94</v>
      </c>
      <c r="C57" s="22"/>
      <c r="D57" s="27"/>
      <c r="E57" s="77"/>
      <c r="F57" s="27"/>
      <c r="G57" s="77"/>
      <c r="H57" s="49"/>
      <c r="Q57" s="48"/>
      <c r="R57" s="76"/>
      <c r="S57" s="27"/>
      <c r="T57" s="76"/>
      <c r="U57" s="27"/>
      <c r="V57" s="23"/>
      <c r="W57" s="79" t="s">
        <v>108</v>
      </c>
      <c r="X57" s="49" t="s">
        <v>63</v>
      </c>
    </row>
    <row r="58" spans="1:24" ht="13.5" thickBot="1" x14ac:dyDescent="0.25">
      <c r="A58" s="48"/>
      <c r="B58" s="80"/>
      <c r="C58" s="27"/>
      <c r="D58" s="27"/>
      <c r="E58" s="77"/>
      <c r="F58" s="27"/>
      <c r="G58" s="77"/>
      <c r="H58" s="49"/>
      <c r="Q58" s="48"/>
      <c r="R58" s="76"/>
      <c r="S58" s="27"/>
      <c r="T58" s="76"/>
      <c r="U58" s="27"/>
      <c r="V58" s="27"/>
      <c r="W58" s="80"/>
      <c r="X58" s="49"/>
    </row>
    <row r="59" spans="1:24" ht="19.5" x14ac:dyDescent="0.2">
      <c r="A59" s="48"/>
      <c r="B59" s="67"/>
      <c r="C59" s="27"/>
      <c r="D59" s="27"/>
      <c r="E59" s="77"/>
      <c r="F59" s="43"/>
      <c r="G59" s="22"/>
      <c r="H59" s="49"/>
      <c r="Q59" s="48"/>
      <c r="R59" s="23"/>
      <c r="S59" s="44"/>
      <c r="T59" s="76"/>
      <c r="U59" s="27"/>
      <c r="V59" s="27"/>
      <c r="W59" s="67"/>
      <c r="X59" s="49"/>
    </row>
    <row r="60" spans="1:24" ht="20" thickBot="1" x14ac:dyDescent="0.25">
      <c r="A60" s="48"/>
      <c r="B60" s="67"/>
      <c r="C60" s="27"/>
      <c r="D60" s="27"/>
      <c r="E60" s="77"/>
      <c r="F60" s="41"/>
      <c r="G60" s="27"/>
      <c r="H60" s="49"/>
      <c r="Q60" s="48"/>
      <c r="R60" s="27"/>
      <c r="S60" s="42"/>
      <c r="T60" s="76"/>
      <c r="U60" s="27"/>
      <c r="V60" s="27"/>
      <c r="W60" s="67"/>
      <c r="X60" s="49"/>
    </row>
    <row r="61" spans="1:24" x14ac:dyDescent="0.2">
      <c r="A61" s="48" t="s">
        <v>49</v>
      </c>
      <c r="B61" s="79" t="s">
        <v>80</v>
      </c>
      <c r="C61" s="27"/>
      <c r="D61" s="27"/>
      <c r="E61" s="77"/>
      <c r="F61" s="27"/>
      <c r="G61" s="50"/>
      <c r="H61" s="49"/>
      <c r="Q61" s="48"/>
      <c r="R61" s="56"/>
      <c r="S61" s="27"/>
      <c r="T61" s="76"/>
      <c r="U61" s="27"/>
      <c r="V61" s="27"/>
      <c r="W61" s="79" t="s">
        <v>96</v>
      </c>
      <c r="X61" s="49" t="s">
        <v>64</v>
      </c>
    </row>
    <row r="62" spans="1:24" ht="13.5" thickBot="1" x14ac:dyDescent="0.25">
      <c r="A62" s="48"/>
      <c r="B62" s="80"/>
      <c r="C62" s="28"/>
      <c r="D62" s="27"/>
      <c r="E62" s="77"/>
      <c r="F62" s="27"/>
      <c r="G62" s="27"/>
      <c r="H62" s="49"/>
      <c r="Q62" s="48"/>
      <c r="R62" s="27"/>
      <c r="S62" s="27"/>
      <c r="T62" s="76"/>
      <c r="U62" s="27"/>
      <c r="V62" s="25"/>
      <c r="W62" s="80"/>
      <c r="X62" s="49"/>
    </row>
    <row r="63" spans="1:24" ht="19.5" x14ac:dyDescent="0.2">
      <c r="A63" s="48"/>
      <c r="B63" s="67"/>
      <c r="C63" s="32"/>
      <c r="D63" s="43"/>
      <c r="E63" s="22"/>
      <c r="F63" s="27"/>
      <c r="G63" s="27"/>
      <c r="H63" s="49"/>
      <c r="Q63" s="48"/>
      <c r="R63" s="27"/>
      <c r="S63" s="27"/>
      <c r="T63" s="23"/>
      <c r="U63" s="44"/>
      <c r="V63" s="34"/>
      <c r="W63" s="67"/>
      <c r="X63" s="49"/>
    </row>
    <row r="64" spans="1:24" ht="20" thickBot="1" x14ac:dyDescent="0.25">
      <c r="A64" s="48"/>
      <c r="B64" s="67"/>
      <c r="C64" s="32"/>
      <c r="D64" s="41"/>
      <c r="E64" s="27"/>
      <c r="F64" s="27"/>
      <c r="G64" s="27"/>
      <c r="H64" s="49"/>
      <c r="Q64" s="48"/>
      <c r="R64" s="27"/>
      <c r="S64" s="27"/>
      <c r="T64" s="27"/>
      <c r="U64" s="42"/>
      <c r="V64" s="34"/>
      <c r="W64" s="67"/>
      <c r="X64" s="49"/>
    </row>
    <row r="65" spans="1:24" x14ac:dyDescent="0.2">
      <c r="A65" s="48" t="s">
        <v>50</v>
      </c>
      <c r="B65" s="79" t="s">
        <v>81</v>
      </c>
      <c r="C65" s="22"/>
      <c r="D65" s="27"/>
      <c r="E65" s="50" t="str">
        <f>IF(IF(D63&gt;D64,B61,B65)=0,"",IF(D63&gt;D64,B61,B65))</f>
        <v>奈良FC</v>
      </c>
      <c r="F65" s="27"/>
      <c r="G65" s="27"/>
      <c r="H65" s="49"/>
      <c r="Q65" s="48"/>
      <c r="R65" s="27"/>
      <c r="S65" s="27"/>
      <c r="T65" s="56" t="str">
        <f>IF(IF(U63&gt;U64,W61,W65)=0,"",IF(U63&gt;U64,W61,W65))</f>
        <v>みたけ</v>
      </c>
      <c r="U65" s="27"/>
      <c r="V65" s="23"/>
      <c r="W65" s="79" t="s">
        <v>97</v>
      </c>
      <c r="X65" s="49" t="s">
        <v>65</v>
      </c>
    </row>
    <row r="66" spans="1:24" ht="13.5" thickBot="1" x14ac:dyDescent="0.25">
      <c r="A66" s="48"/>
      <c r="B66" s="80"/>
      <c r="C66" s="27"/>
      <c r="D66" s="27"/>
      <c r="E66" s="27"/>
      <c r="F66" s="27"/>
      <c r="G66" s="27"/>
      <c r="H66" s="49"/>
      <c r="Q66" s="48"/>
      <c r="R66" s="27"/>
      <c r="S66" s="27"/>
      <c r="T66" s="27"/>
      <c r="U66" s="27"/>
      <c r="V66" s="27"/>
      <c r="W66" s="80"/>
      <c r="X66" s="49"/>
    </row>
    <row r="67" spans="1:24" ht="13.5" thickBot="1" x14ac:dyDescent="0.25">
      <c r="A67" s="51"/>
      <c r="B67" s="53"/>
      <c r="C67" s="53"/>
      <c r="D67" s="53"/>
      <c r="E67" s="53"/>
      <c r="F67" s="53"/>
      <c r="G67" s="53"/>
      <c r="H67" s="54"/>
      <c r="Q67" s="51"/>
      <c r="R67" s="53"/>
      <c r="S67" s="53"/>
      <c r="T67" s="53"/>
      <c r="U67" s="53"/>
      <c r="V67" s="53"/>
      <c r="W67" s="53"/>
      <c r="X67" s="54"/>
    </row>
  </sheetData>
  <mergeCells count="67">
    <mergeCell ref="Q4:R6"/>
    <mergeCell ref="Q36:R38"/>
    <mergeCell ref="G4:H6"/>
    <mergeCell ref="G36:H38"/>
    <mergeCell ref="E60:E62"/>
    <mergeCell ref="G13:G18"/>
    <mergeCell ref="R53:R58"/>
    <mergeCell ref="E12:E14"/>
    <mergeCell ref="E25:E27"/>
    <mergeCell ref="E28:E30"/>
    <mergeCell ref="E41:E43"/>
    <mergeCell ref="E44:E46"/>
    <mergeCell ref="E57:E59"/>
    <mergeCell ref="B53:B54"/>
    <mergeCell ref="B57:B58"/>
    <mergeCell ref="B61:B62"/>
    <mergeCell ref="B65:B66"/>
    <mergeCell ref="B45:B46"/>
    <mergeCell ref="B49:B50"/>
    <mergeCell ref="W5:W6"/>
    <mergeCell ref="W9:W10"/>
    <mergeCell ref="W13:W14"/>
    <mergeCell ref="W17:W18"/>
    <mergeCell ref="W21:W22"/>
    <mergeCell ref="W25:W26"/>
    <mergeCell ref="B31:B32"/>
    <mergeCell ref="B33:B34"/>
    <mergeCell ref="B37:B38"/>
    <mergeCell ref="B41:B42"/>
    <mergeCell ref="I36:I50"/>
    <mergeCell ref="G19:G26"/>
    <mergeCell ref="W37:W38"/>
    <mergeCell ref="W41:W42"/>
    <mergeCell ref="W45:W46"/>
    <mergeCell ref="W49:W50"/>
    <mergeCell ref="P36:P50"/>
    <mergeCell ref="R45:R52"/>
    <mergeCell ref="T44:T46"/>
    <mergeCell ref="G45:G50"/>
    <mergeCell ref="G51:G58"/>
    <mergeCell ref="W53:W54"/>
    <mergeCell ref="W57:W58"/>
    <mergeCell ref="W61:W62"/>
    <mergeCell ref="W65:W66"/>
    <mergeCell ref="T57:T59"/>
    <mergeCell ref="T60:T62"/>
    <mergeCell ref="T9:T11"/>
    <mergeCell ref="T12:T14"/>
    <mergeCell ref="T25:T27"/>
    <mergeCell ref="T28:T30"/>
    <mergeCell ref="T41:T43"/>
    <mergeCell ref="B2:W2"/>
    <mergeCell ref="L19:M32"/>
    <mergeCell ref="P21:P35"/>
    <mergeCell ref="I21:I35"/>
    <mergeCell ref="R13:R20"/>
    <mergeCell ref="R21:R26"/>
    <mergeCell ref="L16:M18"/>
    <mergeCell ref="E9:E11"/>
    <mergeCell ref="W31:W32"/>
    <mergeCell ref="W33:W34"/>
    <mergeCell ref="B5:B6"/>
    <mergeCell ref="B9:B10"/>
    <mergeCell ref="B13:B14"/>
    <mergeCell ref="B17:B18"/>
    <mergeCell ref="B21:B22"/>
    <mergeCell ref="B25:B26"/>
  </mergeCells>
  <phoneticPr fontId="2"/>
  <conditionalFormatting sqref="C6">
    <cfRule type="expression" dxfId="511" priority="260">
      <formula>D7&gt;D8</formula>
    </cfRule>
  </conditionalFormatting>
  <conditionalFormatting sqref="C7">
    <cfRule type="expression" dxfId="510" priority="259">
      <formula>D7&gt;D8</formula>
    </cfRule>
  </conditionalFormatting>
  <conditionalFormatting sqref="C8 G55:G58">
    <cfRule type="expression" dxfId="509" priority="258">
      <formula>D7&lt;D8</formula>
    </cfRule>
  </conditionalFormatting>
  <conditionalFormatting sqref="C9">
    <cfRule type="expression" dxfId="508" priority="257">
      <formula>D7&lt;D8</formula>
    </cfRule>
  </conditionalFormatting>
  <conditionalFormatting sqref="C14">
    <cfRule type="expression" dxfId="507" priority="256">
      <formula>D15&gt;D16</formula>
    </cfRule>
  </conditionalFormatting>
  <conditionalFormatting sqref="C15">
    <cfRule type="expression" dxfId="506" priority="255">
      <formula>D15&gt;D16</formula>
    </cfRule>
  </conditionalFormatting>
  <conditionalFormatting sqref="C16">
    <cfRule type="expression" dxfId="505" priority="254">
      <formula>D15&lt;D16</formula>
    </cfRule>
  </conditionalFormatting>
  <conditionalFormatting sqref="C17">
    <cfRule type="expression" dxfId="504" priority="253">
      <formula>D15&lt;D16</formula>
    </cfRule>
  </conditionalFormatting>
  <conditionalFormatting sqref="C22">
    <cfRule type="expression" dxfId="503" priority="252">
      <formula>D23&gt;D24</formula>
    </cfRule>
  </conditionalFormatting>
  <conditionalFormatting sqref="C23">
    <cfRule type="expression" dxfId="502" priority="251">
      <formula>D23&gt;D24</formula>
    </cfRule>
  </conditionalFormatting>
  <conditionalFormatting sqref="C24">
    <cfRule type="expression" dxfId="501" priority="250">
      <formula>D23&lt;D24</formula>
    </cfRule>
  </conditionalFormatting>
  <conditionalFormatting sqref="C25">
    <cfRule type="expression" dxfId="500" priority="249">
      <formula>D23&lt;D24</formula>
    </cfRule>
  </conditionalFormatting>
  <conditionalFormatting sqref="C32">
    <cfRule type="expression" dxfId="499" priority="248">
      <formula>D31&gt;D32</formula>
    </cfRule>
  </conditionalFormatting>
  <conditionalFormatting sqref="C33">
    <cfRule type="expression" dxfId="498" priority="245">
      <formula>D31&lt;D32</formula>
    </cfRule>
  </conditionalFormatting>
  <conditionalFormatting sqref="C38">
    <cfRule type="expression" dxfId="497" priority="244">
      <formula>D39&gt;D40</formula>
    </cfRule>
  </conditionalFormatting>
  <conditionalFormatting sqref="C39">
    <cfRule type="expression" dxfId="496" priority="243">
      <formula>D39&gt;D40</formula>
    </cfRule>
  </conditionalFormatting>
  <conditionalFormatting sqref="C40">
    <cfRule type="expression" dxfId="495" priority="242">
      <formula>D39&lt;D40</formula>
    </cfRule>
  </conditionalFormatting>
  <conditionalFormatting sqref="C41">
    <cfRule type="expression" dxfId="494" priority="241">
      <formula>D39&lt;D40</formula>
    </cfRule>
  </conditionalFormatting>
  <conditionalFormatting sqref="C46">
    <cfRule type="expression" dxfId="493" priority="240">
      <formula>D47&gt;D48</formula>
    </cfRule>
  </conditionalFormatting>
  <conditionalFormatting sqref="C47">
    <cfRule type="expression" dxfId="492" priority="239">
      <formula>D47&gt;D48</formula>
    </cfRule>
  </conditionalFormatting>
  <conditionalFormatting sqref="C48">
    <cfRule type="expression" dxfId="491" priority="238">
      <formula>D47&lt;D48</formula>
    </cfRule>
  </conditionalFormatting>
  <conditionalFormatting sqref="C49">
    <cfRule type="expression" dxfId="490" priority="237">
      <formula>D47&lt;D48</formula>
    </cfRule>
  </conditionalFormatting>
  <conditionalFormatting sqref="C54">
    <cfRule type="expression" dxfId="489" priority="236">
      <formula>D55&gt;D56</formula>
    </cfRule>
  </conditionalFormatting>
  <conditionalFormatting sqref="C55">
    <cfRule type="expression" dxfId="488" priority="235">
      <formula>D55&gt;D56</formula>
    </cfRule>
  </conditionalFormatting>
  <conditionalFormatting sqref="C56">
    <cfRule type="expression" dxfId="487" priority="234">
      <formula>D55&lt;D56</formula>
    </cfRule>
  </conditionalFormatting>
  <conditionalFormatting sqref="C57">
    <cfRule type="expression" dxfId="486" priority="233">
      <formula>D55&lt;D56</formula>
    </cfRule>
  </conditionalFormatting>
  <conditionalFormatting sqref="C62">
    <cfRule type="expression" dxfId="485" priority="232">
      <formula>D63&gt;D64</formula>
    </cfRule>
  </conditionalFormatting>
  <conditionalFormatting sqref="C63">
    <cfRule type="expression" dxfId="484" priority="231">
      <formula>D63&gt;D64</formula>
    </cfRule>
  </conditionalFormatting>
  <conditionalFormatting sqref="C64">
    <cfRule type="expression" dxfId="483" priority="230">
      <formula>D63&lt;D64</formula>
    </cfRule>
  </conditionalFormatting>
  <conditionalFormatting sqref="C65">
    <cfRule type="expression" dxfId="482" priority="229">
      <formula>D63&lt;D64</formula>
    </cfRule>
  </conditionalFormatting>
  <conditionalFormatting sqref="E8">
    <cfRule type="expression" dxfId="481" priority="228">
      <formula>F11&gt;F12</formula>
    </cfRule>
  </conditionalFormatting>
  <conditionalFormatting sqref="E15">
    <cfRule type="expression" dxfId="480" priority="225">
      <formula>F11&lt;F12</formula>
    </cfRule>
  </conditionalFormatting>
  <conditionalFormatting sqref="E9:E11">
    <cfRule type="expression" dxfId="479" priority="212">
      <formula>F11&gt;F12</formula>
    </cfRule>
  </conditionalFormatting>
  <conditionalFormatting sqref="E12:E14">
    <cfRule type="expression" dxfId="478" priority="211">
      <formula>F11&lt;F12</formula>
    </cfRule>
  </conditionalFormatting>
  <conditionalFormatting sqref="E24">
    <cfRule type="expression" dxfId="477" priority="198">
      <formula>F27&gt;F28</formula>
    </cfRule>
  </conditionalFormatting>
  <conditionalFormatting sqref="E31">
    <cfRule type="expression" dxfId="476" priority="197">
      <formula>F27&lt;F28</formula>
    </cfRule>
  </conditionalFormatting>
  <conditionalFormatting sqref="E25:E27">
    <cfRule type="expression" dxfId="475" priority="196">
      <formula>F27&gt;F28</formula>
    </cfRule>
  </conditionalFormatting>
  <conditionalFormatting sqref="E28:E30">
    <cfRule type="expression" dxfId="474" priority="195">
      <formula>F27&lt;F28</formula>
    </cfRule>
  </conditionalFormatting>
  <conditionalFormatting sqref="E40">
    <cfRule type="expression" dxfId="473" priority="194">
      <formula>F43&gt;F44</formula>
    </cfRule>
  </conditionalFormatting>
  <conditionalFormatting sqref="E47">
    <cfRule type="expression" dxfId="472" priority="193">
      <formula>F43&lt;F44</formula>
    </cfRule>
  </conditionalFormatting>
  <conditionalFormatting sqref="E41:E43">
    <cfRule type="expression" dxfId="471" priority="192">
      <formula>F43&gt;F44</formula>
    </cfRule>
  </conditionalFormatting>
  <conditionalFormatting sqref="E44:E46">
    <cfRule type="expression" dxfId="470" priority="191">
      <formula>F43&lt;F44</formula>
    </cfRule>
  </conditionalFormatting>
  <conditionalFormatting sqref="E56">
    <cfRule type="expression" dxfId="469" priority="190">
      <formula>F59&gt;F60</formula>
    </cfRule>
  </conditionalFormatting>
  <conditionalFormatting sqref="E63">
    <cfRule type="expression" dxfId="468" priority="189">
      <formula>F59&lt;F60</formula>
    </cfRule>
  </conditionalFormatting>
  <conditionalFormatting sqref="E57:E59">
    <cfRule type="expression" dxfId="467" priority="188">
      <formula>F59&gt;F60</formula>
    </cfRule>
  </conditionalFormatting>
  <conditionalFormatting sqref="E60:E62">
    <cfRule type="expression" dxfId="466" priority="187">
      <formula>F59&lt;F60</formula>
    </cfRule>
  </conditionalFormatting>
  <conditionalFormatting sqref="G49:G50">
    <cfRule type="expression" dxfId="465" priority="185">
      <formula>H54&gt;H55</formula>
    </cfRule>
  </conditionalFormatting>
  <conditionalFormatting sqref="I20">
    <cfRule type="expression" dxfId="464" priority="178">
      <formula>J35&gt;J36</formula>
    </cfRule>
  </conditionalFormatting>
  <conditionalFormatting sqref="I51">
    <cfRule type="expression" dxfId="463" priority="177">
      <formula>J35&lt;J36</formula>
    </cfRule>
  </conditionalFormatting>
  <conditionalFormatting sqref="D7">
    <cfRule type="expression" dxfId="462" priority="174">
      <formula>D7&gt;D8</formula>
    </cfRule>
  </conditionalFormatting>
  <conditionalFormatting sqref="D8">
    <cfRule type="expression" dxfId="461" priority="173">
      <formula>D7&lt;D8</formula>
    </cfRule>
  </conditionalFormatting>
  <conditionalFormatting sqref="O35">
    <cfRule type="expression" dxfId="460" priority="130">
      <formula>O35&gt;O36</formula>
    </cfRule>
  </conditionalFormatting>
  <conditionalFormatting sqref="O36">
    <cfRule type="expression" dxfId="459" priority="129">
      <formula>O35&lt;O36</formula>
    </cfRule>
  </conditionalFormatting>
  <conditionalFormatting sqref="P20">
    <cfRule type="expression" dxfId="458" priority="100">
      <formula>O35&gt;O36</formula>
    </cfRule>
  </conditionalFormatting>
  <conditionalFormatting sqref="P51">
    <cfRule type="expression" dxfId="457" priority="97">
      <formula>O35&lt;O36</formula>
    </cfRule>
  </conditionalFormatting>
  <conditionalFormatting sqref="T8">
    <cfRule type="expression" dxfId="456" priority="95">
      <formula>S11&gt;S12</formula>
    </cfRule>
  </conditionalFormatting>
  <conditionalFormatting sqref="V6">
    <cfRule type="expression" dxfId="455" priority="94">
      <formula>U7&gt;U8</formula>
    </cfRule>
  </conditionalFormatting>
  <conditionalFormatting sqref="T15">
    <cfRule type="expression" dxfId="454" priority="82">
      <formula>S11&lt;S12</formula>
    </cfRule>
  </conditionalFormatting>
  <conditionalFormatting sqref="V9">
    <cfRule type="expression" dxfId="453" priority="81">
      <formula>U7&lt;U8</formula>
    </cfRule>
  </conditionalFormatting>
  <conditionalFormatting sqref="T9:T11">
    <cfRule type="expression" dxfId="452" priority="63">
      <formula>S11&gt;S12</formula>
    </cfRule>
  </conditionalFormatting>
  <conditionalFormatting sqref="T12:T14">
    <cfRule type="expression" dxfId="451" priority="62">
      <formula>S11&lt;S12</formula>
    </cfRule>
  </conditionalFormatting>
  <conditionalFormatting sqref="T24">
    <cfRule type="expression" dxfId="450" priority="61">
      <formula>S27&gt;S28</formula>
    </cfRule>
  </conditionalFormatting>
  <conditionalFormatting sqref="T31">
    <cfRule type="expression" dxfId="449" priority="60">
      <formula>S27&lt;S28</formula>
    </cfRule>
  </conditionalFormatting>
  <conditionalFormatting sqref="T25:T27">
    <cfRule type="expression" dxfId="448" priority="59">
      <formula>S27&gt;S28</formula>
    </cfRule>
  </conditionalFormatting>
  <conditionalFormatting sqref="T28:T30">
    <cfRule type="expression" dxfId="447" priority="58">
      <formula>S27&lt;S28</formula>
    </cfRule>
  </conditionalFormatting>
  <conditionalFormatting sqref="T40">
    <cfRule type="expression" dxfId="446" priority="57">
      <formula>S43&gt;S44</formula>
    </cfRule>
  </conditionalFormatting>
  <conditionalFormatting sqref="T47">
    <cfRule type="expression" dxfId="445" priority="56">
      <formula>S43&lt;S44</formula>
    </cfRule>
  </conditionalFormatting>
  <conditionalFormatting sqref="T41:T43">
    <cfRule type="expression" dxfId="444" priority="55">
      <formula>S43&gt;S44</formula>
    </cfRule>
  </conditionalFormatting>
  <conditionalFormatting sqref="T44:T46">
    <cfRule type="expression" dxfId="443" priority="54">
      <formula>S43&lt;S44</formula>
    </cfRule>
  </conditionalFormatting>
  <conditionalFormatting sqref="T56">
    <cfRule type="expression" dxfId="442" priority="53">
      <formula>S59&gt;S60</formula>
    </cfRule>
  </conditionalFormatting>
  <conditionalFormatting sqref="T63">
    <cfRule type="expression" dxfId="441" priority="52">
      <formula>S59&lt;S60</formula>
    </cfRule>
  </conditionalFormatting>
  <conditionalFormatting sqref="T57:T59">
    <cfRule type="expression" dxfId="440" priority="51">
      <formula>S59&gt;S60</formula>
    </cfRule>
  </conditionalFormatting>
  <conditionalFormatting sqref="T60:T62">
    <cfRule type="expression" dxfId="439" priority="50">
      <formula>S59&lt;S60</formula>
    </cfRule>
  </conditionalFormatting>
  <conditionalFormatting sqref="V7">
    <cfRule type="expression" dxfId="438" priority="49">
      <formula>U7&gt;U8</formula>
    </cfRule>
  </conditionalFormatting>
  <conditionalFormatting sqref="V8">
    <cfRule type="expression" dxfId="437" priority="48">
      <formula>U7&lt;U8</formula>
    </cfRule>
  </conditionalFormatting>
  <conditionalFormatting sqref="V14">
    <cfRule type="expression" dxfId="436" priority="47">
      <formula>U15&gt;U16</formula>
    </cfRule>
  </conditionalFormatting>
  <conditionalFormatting sqref="V17">
    <cfRule type="expression" dxfId="435" priority="46">
      <formula>U15&lt;U16</formula>
    </cfRule>
  </conditionalFormatting>
  <conditionalFormatting sqref="V15">
    <cfRule type="expression" dxfId="434" priority="45">
      <formula>U15&gt;U16</formula>
    </cfRule>
  </conditionalFormatting>
  <conditionalFormatting sqref="V16">
    <cfRule type="expression" dxfId="433" priority="44">
      <formula>U15&lt;U16</formula>
    </cfRule>
  </conditionalFormatting>
  <conditionalFormatting sqref="V22">
    <cfRule type="expression" dxfId="432" priority="43">
      <formula>U23&gt;U24</formula>
    </cfRule>
  </conditionalFormatting>
  <conditionalFormatting sqref="V25">
    <cfRule type="expression" dxfId="431" priority="42">
      <formula>U23&lt;U24</formula>
    </cfRule>
  </conditionalFormatting>
  <conditionalFormatting sqref="V23">
    <cfRule type="expression" dxfId="430" priority="41">
      <formula>U23&gt;U24</formula>
    </cfRule>
  </conditionalFormatting>
  <conditionalFormatting sqref="V24">
    <cfRule type="expression" dxfId="429" priority="40">
      <formula>U23&lt;U24</formula>
    </cfRule>
  </conditionalFormatting>
  <conditionalFormatting sqref="V32">
    <cfRule type="expression" dxfId="428" priority="39">
      <formula>U31&gt;U32</formula>
    </cfRule>
  </conditionalFormatting>
  <conditionalFormatting sqref="V33">
    <cfRule type="expression" dxfId="427" priority="38">
      <formula>U31&lt;U32</formula>
    </cfRule>
  </conditionalFormatting>
  <conditionalFormatting sqref="V38">
    <cfRule type="expression" dxfId="426" priority="35">
      <formula>U39&gt;U40</formula>
    </cfRule>
  </conditionalFormatting>
  <conditionalFormatting sqref="V41">
    <cfRule type="expression" dxfId="425" priority="34">
      <formula>U39&lt;U40</formula>
    </cfRule>
  </conditionalFormatting>
  <conditionalFormatting sqref="V39">
    <cfRule type="expression" dxfId="424" priority="33">
      <formula>U39&gt;U40</formula>
    </cfRule>
  </conditionalFormatting>
  <conditionalFormatting sqref="V40">
    <cfRule type="expression" dxfId="423" priority="32">
      <formula>U39&lt;U40</formula>
    </cfRule>
  </conditionalFormatting>
  <conditionalFormatting sqref="V54">
    <cfRule type="expression" dxfId="422" priority="27">
      <formula>U55&gt;U56</formula>
    </cfRule>
  </conditionalFormatting>
  <conditionalFormatting sqref="V57">
    <cfRule type="expression" dxfId="421" priority="26">
      <formula>U55&lt;U56</formula>
    </cfRule>
  </conditionalFormatting>
  <conditionalFormatting sqref="V55">
    <cfRule type="expression" dxfId="420" priority="25">
      <formula>U55&gt;U56</formula>
    </cfRule>
  </conditionalFormatting>
  <conditionalFormatting sqref="V56">
    <cfRule type="expression" dxfId="419" priority="24">
      <formula>U55&lt;U56</formula>
    </cfRule>
  </conditionalFormatting>
  <conditionalFormatting sqref="V62">
    <cfRule type="expression" dxfId="418" priority="23">
      <formula>U63&gt;U64</formula>
    </cfRule>
  </conditionalFormatting>
  <conditionalFormatting sqref="V65">
    <cfRule type="expression" dxfId="417" priority="22">
      <formula>U63&lt;U64</formula>
    </cfRule>
  </conditionalFormatting>
  <conditionalFormatting sqref="V63">
    <cfRule type="expression" dxfId="416" priority="21">
      <formula>U63&gt;U64</formula>
    </cfRule>
  </conditionalFormatting>
  <conditionalFormatting sqref="V64">
    <cfRule type="expression" dxfId="415" priority="20">
      <formula>U63&lt;U64</formula>
    </cfRule>
  </conditionalFormatting>
  <conditionalFormatting sqref="L35:L36">
    <cfRule type="expression" dxfId="414" priority="19">
      <formula>$L$35&gt;$M$35</formula>
    </cfRule>
  </conditionalFormatting>
  <conditionalFormatting sqref="M35:M36">
    <cfRule type="expression" dxfId="413" priority="18">
      <formula>$L$35&lt;$M$35</formula>
    </cfRule>
  </conditionalFormatting>
  <conditionalFormatting sqref="V46">
    <cfRule type="expression" dxfId="412" priority="17">
      <formula>U47&gt;U48</formula>
    </cfRule>
  </conditionalFormatting>
  <conditionalFormatting sqref="V49">
    <cfRule type="expression" dxfId="411" priority="16">
      <formula>U47&lt;U48</formula>
    </cfRule>
  </conditionalFormatting>
  <conditionalFormatting sqref="V47">
    <cfRule type="expression" dxfId="410" priority="15">
      <formula>U47&gt;U48</formula>
    </cfRule>
  </conditionalFormatting>
  <conditionalFormatting sqref="V48">
    <cfRule type="expression" dxfId="409" priority="14">
      <formula>U47&lt;U48</formula>
    </cfRule>
  </conditionalFormatting>
  <conditionalFormatting sqref="R21:R26 R53:R58">
    <cfRule type="expression" dxfId="408" priority="12">
      <formula>Q19&lt;Q20</formula>
    </cfRule>
  </conditionalFormatting>
  <conditionalFormatting sqref="G12 G44">
    <cfRule type="expression" dxfId="407" priority="272">
      <formula>H19&gt;H20</formula>
    </cfRule>
  </conditionalFormatting>
  <conditionalFormatting sqref="G13:G18 G45:G46">
    <cfRule type="expression" dxfId="406" priority="273">
      <formula>H19&gt;H20</formula>
    </cfRule>
  </conditionalFormatting>
  <conditionalFormatting sqref="G19:G26 G51:G52">
    <cfRule type="expression" dxfId="405" priority="274">
      <formula>H19&lt;H20</formula>
    </cfRule>
  </conditionalFormatting>
  <conditionalFormatting sqref="G27 G59">
    <cfRule type="expression" dxfId="404" priority="275">
      <formula>H19&lt;H20</formula>
    </cfRule>
  </conditionalFormatting>
  <conditionalFormatting sqref="G47">
    <cfRule type="expression" dxfId="403" priority="278">
      <formula>H53&gt;#REF!</formula>
    </cfRule>
  </conditionalFormatting>
  <conditionalFormatting sqref="G48">
    <cfRule type="expression" dxfId="402" priority="279">
      <formula>#REF!&gt;H54</formula>
    </cfRule>
  </conditionalFormatting>
  <conditionalFormatting sqref="G53">
    <cfRule type="expression" dxfId="401" priority="282">
      <formula>H53&lt;#REF!</formula>
    </cfRule>
  </conditionalFormatting>
  <conditionalFormatting sqref="G54">
    <cfRule type="expression" dxfId="400" priority="283">
      <formula>#REF!&lt;H54</formula>
    </cfRule>
  </conditionalFormatting>
  <conditionalFormatting sqref="I21:I35">
    <cfRule type="expression" dxfId="399" priority="11">
      <formula>J35&gt;J36</formula>
    </cfRule>
  </conditionalFormatting>
  <conditionalFormatting sqref="I36:I50">
    <cfRule type="expression" dxfId="398" priority="10">
      <formula>J35&lt;J36</formula>
    </cfRule>
  </conditionalFormatting>
  <conditionalFormatting sqref="R12 R44">
    <cfRule type="expression" dxfId="397" priority="284">
      <formula>Q19&gt;Q20</formula>
    </cfRule>
  </conditionalFormatting>
  <conditionalFormatting sqref="R27 R59">
    <cfRule type="expression" dxfId="396" priority="286">
      <formula>Q19&lt;Q20</formula>
    </cfRule>
  </conditionalFormatting>
  <conditionalFormatting sqref="R13:R20 R45:R52">
    <cfRule type="expression" dxfId="395" priority="288">
      <formula>Q19&gt;Q20</formula>
    </cfRule>
  </conditionalFormatting>
  <conditionalFormatting sqref="P21:P35">
    <cfRule type="expression" dxfId="394" priority="9">
      <formula>$O$35&gt;$O$36</formula>
    </cfRule>
  </conditionalFormatting>
  <conditionalFormatting sqref="P36:P50">
    <cfRule type="expression" dxfId="393" priority="8">
      <formula>$O$35&lt;$O$36</formula>
    </cfRule>
  </conditionalFormatting>
  <conditionalFormatting sqref="K36">
    <cfRule type="expression" dxfId="392" priority="7">
      <formula>$L$35&gt;$M$35</formula>
    </cfRule>
  </conditionalFormatting>
  <conditionalFormatting sqref="N36">
    <cfRule type="expression" dxfId="391" priority="6">
      <formula>$L$35&lt;$M$35</formula>
    </cfRule>
  </conditionalFormatting>
  <conditionalFormatting sqref="L33:L34">
    <cfRule type="expression" dxfId="390" priority="5">
      <formula>NOT(OR(ISBLANK($L$35),ISBLANK($M$35)))</formula>
    </cfRule>
  </conditionalFormatting>
  <conditionalFormatting sqref="D63 F59 D55 D47 H51 F43 D39 J35 D31 D23 F27 H19 F11 D15">
    <cfRule type="expression" dxfId="389" priority="4">
      <formula>D11&gt;D12</formula>
    </cfRule>
  </conditionalFormatting>
  <conditionalFormatting sqref="D64 F60 D56 D48 H52 F44 D40 J36 D32 D24 F28 H20 F12 D16">
    <cfRule type="expression" dxfId="388" priority="3">
      <formula>D11&lt;D12</formula>
    </cfRule>
  </conditionalFormatting>
  <conditionalFormatting sqref="U15 U7 S11 Q19 U23 S27 U31 U39 S43 U47 Q51 U55 S59 U63">
    <cfRule type="expression" dxfId="387" priority="2">
      <formula>Q7&gt;Q8</formula>
    </cfRule>
  </conditionalFormatting>
  <conditionalFormatting sqref="U16 U8 S12 Q20 U24 S28 U32 U40 S44 U48 Q52 U56 S60 U64">
    <cfRule type="expression" dxfId="386" priority="1">
      <formula>Q7&lt;Q8</formula>
    </cfRule>
  </conditionalFormatting>
  <pageMargins left="0.7" right="0.7" top="0.75" bottom="0.75" header="0.3" footer="0.3"/>
  <pageSetup paperSize="9" scale="51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showGridLines="0" topLeftCell="A4" zoomScale="80" zoomScaleNormal="80" zoomScalePageLayoutView="80" workbookViewId="0">
      <selection activeCell="W65" sqref="W65:W66"/>
    </sheetView>
  </sheetViews>
  <sheetFormatPr defaultColWidth="8.81640625" defaultRowHeight="13" x14ac:dyDescent="0.2"/>
  <cols>
    <col min="1" max="1" width="8.7265625" style="18" customWidth="1"/>
    <col min="2" max="2" width="20.6328125" style="18" customWidth="1"/>
    <col min="3" max="22" width="5.1796875" style="18" customWidth="1"/>
    <col min="23" max="23" width="20.6328125" style="18" customWidth="1"/>
    <col min="24" max="16384" width="8.81640625" style="18"/>
  </cols>
  <sheetData>
    <row r="1" spans="1:24" ht="30" customHeight="1" x14ac:dyDescent="0.2"/>
    <row r="2" spans="1:24" ht="33.75" customHeight="1" thickBot="1" x14ac:dyDescent="0.2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24" ht="30" customHeight="1" thickTop="1" thickBot="1" x14ac:dyDescent="0.25"/>
    <row r="4" spans="1:24" ht="14" customHeight="1" thickBot="1" x14ac:dyDescent="0.25">
      <c r="A4" s="45"/>
      <c r="B4" s="46"/>
      <c r="C4" s="46"/>
      <c r="D4" s="46"/>
      <c r="E4" s="46"/>
      <c r="F4" s="46"/>
      <c r="G4" s="95" t="s">
        <v>32</v>
      </c>
      <c r="H4" s="96"/>
      <c r="Q4" s="88" t="s">
        <v>34</v>
      </c>
      <c r="R4" s="89"/>
      <c r="S4" s="46"/>
      <c r="T4" s="46"/>
      <c r="U4" s="46"/>
      <c r="V4" s="46"/>
      <c r="W4" s="46"/>
      <c r="X4" s="47"/>
    </row>
    <row r="5" spans="1:24" ht="13.5" thickTop="1" x14ac:dyDescent="0.2">
      <c r="A5" s="48" t="s">
        <v>36</v>
      </c>
      <c r="B5" s="83" t="s">
        <v>98</v>
      </c>
      <c r="C5" s="31"/>
      <c r="D5" s="27"/>
      <c r="E5" s="27"/>
      <c r="F5" s="27"/>
      <c r="G5" s="97"/>
      <c r="H5" s="98"/>
      <c r="Q5" s="90"/>
      <c r="R5" s="91"/>
      <c r="S5" s="27"/>
      <c r="T5" s="27"/>
      <c r="U5" s="27"/>
      <c r="V5" s="27"/>
      <c r="W5" s="83" t="s">
        <v>70</v>
      </c>
      <c r="X5" s="49" t="s">
        <v>51</v>
      </c>
    </row>
    <row r="6" spans="1:24" ht="17" thickBot="1" x14ac:dyDescent="0.25">
      <c r="A6" s="72" t="s">
        <v>67</v>
      </c>
      <c r="B6" s="84"/>
      <c r="C6" s="28"/>
      <c r="D6" s="27"/>
      <c r="E6" s="50" t="str">
        <f>IF(IF(D7&gt;D8,B5,B9)=0,"",IF(D7&gt;D8,B5,B9))</f>
        <v>鴨志田第一</v>
      </c>
      <c r="F6" s="27"/>
      <c r="G6" s="97"/>
      <c r="H6" s="98"/>
      <c r="Q6" s="90"/>
      <c r="R6" s="91"/>
      <c r="S6" s="27"/>
      <c r="T6" s="56" t="str">
        <f>IF(IF(U7&gt;U8,W5,W9)=0,"",IF(U7&gt;U8,W5,W9))</f>
        <v>あざみ野FC-B</v>
      </c>
      <c r="U6" s="27"/>
      <c r="V6" s="25"/>
      <c r="W6" s="84"/>
      <c r="X6" s="73" t="s">
        <v>67</v>
      </c>
    </row>
    <row r="7" spans="1:24" ht="20" thickTop="1" x14ac:dyDescent="0.2">
      <c r="A7" s="48"/>
      <c r="B7" s="67"/>
      <c r="C7" s="32"/>
      <c r="D7" s="43"/>
      <c r="E7" s="27"/>
      <c r="F7" s="27"/>
      <c r="G7" s="27"/>
      <c r="H7" s="49"/>
      <c r="Q7" s="48"/>
      <c r="R7" s="27"/>
      <c r="S7" s="27"/>
      <c r="T7" s="27"/>
      <c r="U7" s="44"/>
      <c r="V7" s="34"/>
      <c r="W7" s="67"/>
      <c r="X7" s="49"/>
    </row>
    <row r="8" spans="1:24" ht="20" thickBot="1" x14ac:dyDescent="0.25">
      <c r="A8" s="48"/>
      <c r="B8" s="67"/>
      <c r="C8" s="32"/>
      <c r="D8" s="41"/>
      <c r="E8" s="28"/>
      <c r="F8" s="27"/>
      <c r="G8" s="27"/>
      <c r="H8" s="49"/>
      <c r="Q8" s="48"/>
      <c r="R8" s="27"/>
      <c r="S8" s="27"/>
      <c r="T8" s="25"/>
      <c r="U8" s="42"/>
      <c r="V8" s="34"/>
      <c r="W8" s="67"/>
      <c r="X8" s="49"/>
    </row>
    <row r="9" spans="1:24" x14ac:dyDescent="0.2">
      <c r="A9" s="48" t="s">
        <v>37</v>
      </c>
      <c r="B9" s="79" t="s">
        <v>74</v>
      </c>
      <c r="C9" s="22"/>
      <c r="D9" s="27"/>
      <c r="E9" s="77"/>
      <c r="F9" s="27"/>
      <c r="G9" s="27"/>
      <c r="H9" s="49"/>
      <c r="Q9" s="48"/>
      <c r="R9" s="27"/>
      <c r="S9" s="27"/>
      <c r="T9" s="76"/>
      <c r="U9" s="27"/>
      <c r="V9" s="23"/>
      <c r="W9" s="79" t="s">
        <v>84</v>
      </c>
      <c r="X9" s="49" t="s">
        <v>52</v>
      </c>
    </row>
    <row r="10" spans="1:24" ht="13.5" thickBot="1" x14ac:dyDescent="0.25">
      <c r="A10" s="48"/>
      <c r="B10" s="80"/>
      <c r="C10" s="27"/>
      <c r="D10" s="27"/>
      <c r="E10" s="77"/>
      <c r="F10" s="27"/>
      <c r="G10" s="50"/>
      <c r="H10" s="49"/>
      <c r="Q10" s="48"/>
      <c r="R10" s="56"/>
      <c r="S10" s="27"/>
      <c r="T10" s="76"/>
      <c r="U10" s="27"/>
      <c r="V10" s="27"/>
      <c r="W10" s="80"/>
      <c r="X10" s="49"/>
    </row>
    <row r="11" spans="1:24" ht="19.5" x14ac:dyDescent="0.2">
      <c r="A11" s="48"/>
      <c r="B11" s="67"/>
      <c r="C11" s="27"/>
      <c r="D11" s="27"/>
      <c r="E11" s="77"/>
      <c r="F11" s="43"/>
      <c r="G11" s="27"/>
      <c r="H11" s="49"/>
      <c r="Q11" s="48"/>
      <c r="R11" s="27"/>
      <c r="S11" s="44"/>
      <c r="T11" s="76"/>
      <c r="U11" s="27"/>
      <c r="V11" s="27"/>
      <c r="W11" s="67"/>
      <c r="X11" s="49"/>
    </row>
    <row r="12" spans="1:24" ht="20" thickBot="1" x14ac:dyDescent="0.25">
      <c r="A12" s="48"/>
      <c r="B12" s="67"/>
      <c r="C12" s="27"/>
      <c r="D12" s="27"/>
      <c r="E12" s="77"/>
      <c r="F12" s="41"/>
      <c r="G12" s="28"/>
      <c r="H12" s="49"/>
      <c r="Q12" s="48"/>
      <c r="R12" s="25"/>
      <c r="S12" s="42"/>
      <c r="T12" s="76"/>
      <c r="U12" s="27"/>
      <c r="V12" s="27"/>
      <c r="W12" s="67"/>
      <c r="X12" s="49"/>
    </row>
    <row r="13" spans="1:24" x14ac:dyDescent="0.2">
      <c r="A13" s="48" t="s">
        <v>38</v>
      </c>
      <c r="B13" s="79" t="s">
        <v>99</v>
      </c>
      <c r="C13" s="27"/>
      <c r="D13" s="27"/>
      <c r="E13" s="77"/>
      <c r="F13" s="27"/>
      <c r="G13" s="77"/>
      <c r="H13" s="49"/>
      <c r="Q13" s="48"/>
      <c r="R13" s="76"/>
      <c r="S13" s="27"/>
      <c r="T13" s="76"/>
      <c r="U13" s="27"/>
      <c r="V13" s="27"/>
      <c r="W13" s="79" t="s">
        <v>81</v>
      </c>
      <c r="X13" s="49" t="s">
        <v>53</v>
      </c>
    </row>
    <row r="14" spans="1:24" ht="13.5" thickBot="1" x14ac:dyDescent="0.25">
      <c r="A14" s="48"/>
      <c r="B14" s="80"/>
      <c r="C14" s="28"/>
      <c r="D14" s="27"/>
      <c r="E14" s="77"/>
      <c r="F14" s="27"/>
      <c r="G14" s="77"/>
      <c r="H14" s="49"/>
      <c r="Q14" s="48"/>
      <c r="R14" s="76"/>
      <c r="S14" s="27"/>
      <c r="T14" s="76"/>
      <c r="U14" s="27"/>
      <c r="V14" s="25"/>
      <c r="W14" s="80"/>
      <c r="X14" s="49"/>
    </row>
    <row r="15" spans="1:24" ht="19.5" x14ac:dyDescent="0.2">
      <c r="A15" s="48"/>
      <c r="B15" s="67"/>
      <c r="C15" s="32"/>
      <c r="D15" s="43"/>
      <c r="E15" s="22"/>
      <c r="F15" s="27"/>
      <c r="G15" s="77"/>
      <c r="H15" s="49"/>
      <c r="Q15" s="48"/>
      <c r="R15" s="76"/>
      <c r="S15" s="27"/>
      <c r="T15" s="23"/>
      <c r="U15" s="44"/>
      <c r="V15" s="34"/>
      <c r="W15" s="67"/>
      <c r="X15" s="49"/>
    </row>
    <row r="16" spans="1:24" ht="20" thickBot="1" x14ac:dyDescent="0.25">
      <c r="A16" s="48"/>
      <c r="B16" s="67"/>
      <c r="C16" s="32"/>
      <c r="D16" s="41"/>
      <c r="E16" s="27"/>
      <c r="F16" s="27"/>
      <c r="G16" s="77"/>
      <c r="H16" s="49"/>
      <c r="L16" s="78" t="str">
        <f>IF(OR(L35="",M35=""),"","優勝")</f>
        <v/>
      </c>
      <c r="M16" s="78"/>
      <c r="Q16" s="48"/>
      <c r="R16" s="76"/>
      <c r="S16" s="27"/>
      <c r="T16" s="27"/>
      <c r="U16" s="42"/>
      <c r="V16" s="34"/>
      <c r="W16" s="67"/>
      <c r="X16" s="49"/>
    </row>
    <row r="17" spans="1:24" x14ac:dyDescent="0.2">
      <c r="A17" s="48" t="s">
        <v>39</v>
      </c>
      <c r="B17" s="79" t="s">
        <v>69</v>
      </c>
      <c r="C17" s="22"/>
      <c r="D17" s="27"/>
      <c r="E17" s="50"/>
      <c r="F17" s="27"/>
      <c r="G17" s="77"/>
      <c r="H17" s="49"/>
      <c r="L17" s="78"/>
      <c r="M17" s="78"/>
      <c r="Q17" s="48"/>
      <c r="R17" s="76"/>
      <c r="S17" s="27"/>
      <c r="T17" s="56"/>
      <c r="U17" s="27"/>
      <c r="V17" s="23"/>
      <c r="W17" s="79" t="s">
        <v>107</v>
      </c>
      <c r="X17" s="49" t="s">
        <v>54</v>
      </c>
    </row>
    <row r="18" spans="1:24" ht="13.5" thickBot="1" x14ac:dyDescent="0.25">
      <c r="A18" s="48"/>
      <c r="B18" s="80"/>
      <c r="C18" s="27"/>
      <c r="D18" s="27"/>
      <c r="E18" s="27"/>
      <c r="F18" s="27"/>
      <c r="G18" s="77"/>
      <c r="H18" s="49"/>
      <c r="I18" s="1"/>
      <c r="L18" s="78"/>
      <c r="M18" s="78"/>
      <c r="P18" s="2" t="str">
        <f>IF(IF(Q19&gt;Q20,R10,R29)=0,"",IF(Q19&gt;Q20,R10,R29))</f>
        <v/>
      </c>
      <c r="Q18" s="48"/>
      <c r="R18" s="76"/>
      <c r="S18" s="27"/>
      <c r="T18" s="27"/>
      <c r="U18" s="27"/>
      <c r="V18" s="27"/>
      <c r="W18" s="80"/>
      <c r="X18" s="49"/>
    </row>
    <row r="19" spans="1:24" ht="13.5" customHeight="1" x14ac:dyDescent="0.2">
      <c r="A19" s="48"/>
      <c r="B19" s="67"/>
      <c r="C19" s="27"/>
      <c r="D19" s="27"/>
      <c r="E19" s="27"/>
      <c r="F19" s="27"/>
      <c r="G19" s="77"/>
      <c r="H19" s="43"/>
      <c r="L19" s="75" t="str">
        <f>IF(L35&gt;M35,K34,N34)</f>
        <v/>
      </c>
      <c r="M19" s="75"/>
      <c r="Q19" s="44"/>
      <c r="R19" s="76"/>
      <c r="S19" s="27"/>
      <c r="T19" s="27"/>
      <c r="U19" s="27"/>
      <c r="V19" s="27"/>
      <c r="W19" s="67"/>
      <c r="X19" s="49"/>
    </row>
    <row r="20" spans="1:24" ht="20" thickBot="1" x14ac:dyDescent="0.25">
      <c r="A20" s="48"/>
      <c r="B20" s="67"/>
      <c r="C20" s="27"/>
      <c r="D20" s="27"/>
      <c r="E20" s="27"/>
      <c r="F20" s="27"/>
      <c r="G20" s="77"/>
      <c r="H20" s="41"/>
      <c r="I20" s="28"/>
      <c r="L20" s="75"/>
      <c r="M20" s="75"/>
      <c r="P20" s="25"/>
      <c r="Q20" s="42"/>
      <c r="R20" s="76"/>
      <c r="S20" s="27"/>
      <c r="T20" s="27"/>
      <c r="U20" s="27"/>
      <c r="V20" s="27"/>
      <c r="W20" s="67"/>
      <c r="X20" s="49"/>
    </row>
    <row r="21" spans="1:24" x14ac:dyDescent="0.2">
      <c r="A21" s="48" t="s">
        <v>40</v>
      </c>
      <c r="B21" s="79" t="s">
        <v>100</v>
      </c>
      <c r="C21" s="27"/>
      <c r="D21" s="27"/>
      <c r="E21" s="27"/>
      <c r="F21" s="27"/>
      <c r="G21" s="77"/>
      <c r="H21" s="49"/>
      <c r="I21" s="77"/>
      <c r="L21" s="75"/>
      <c r="M21" s="75"/>
      <c r="P21" s="76"/>
      <c r="Q21" s="48"/>
      <c r="R21" s="76"/>
      <c r="S21" s="27"/>
      <c r="T21" s="27"/>
      <c r="U21" s="27"/>
      <c r="V21" s="27"/>
      <c r="W21" s="79" t="s">
        <v>109</v>
      </c>
      <c r="X21" s="49" t="s">
        <v>55</v>
      </c>
    </row>
    <row r="22" spans="1:24" ht="13.5" customHeight="1" thickBot="1" x14ac:dyDescent="0.25">
      <c r="A22" s="48"/>
      <c r="B22" s="80"/>
      <c r="C22" s="28"/>
      <c r="D22" s="27"/>
      <c r="E22" s="50"/>
      <c r="F22" s="27"/>
      <c r="G22" s="77"/>
      <c r="H22" s="49"/>
      <c r="I22" s="77"/>
      <c r="L22" s="75"/>
      <c r="M22" s="75"/>
      <c r="P22" s="76"/>
      <c r="Q22" s="48"/>
      <c r="R22" s="76"/>
      <c r="S22" s="27"/>
      <c r="T22" s="56"/>
      <c r="U22" s="27"/>
      <c r="V22" s="25"/>
      <c r="W22" s="80"/>
      <c r="X22" s="49"/>
    </row>
    <row r="23" spans="1:24" ht="19.5" x14ac:dyDescent="0.2">
      <c r="A23" s="48"/>
      <c r="B23" s="67"/>
      <c r="C23" s="32"/>
      <c r="D23" s="43"/>
      <c r="E23" s="27"/>
      <c r="F23" s="27"/>
      <c r="G23" s="77"/>
      <c r="H23" s="49"/>
      <c r="I23" s="77"/>
      <c r="L23" s="75"/>
      <c r="M23" s="75"/>
      <c r="P23" s="76"/>
      <c r="Q23" s="48"/>
      <c r="R23" s="76"/>
      <c r="S23" s="27"/>
      <c r="T23" s="27"/>
      <c r="U23" s="44"/>
      <c r="V23" s="34"/>
      <c r="W23" s="67"/>
      <c r="X23" s="49"/>
    </row>
    <row r="24" spans="1:24" ht="20" thickBot="1" x14ac:dyDescent="0.25">
      <c r="A24" s="48"/>
      <c r="B24" s="67"/>
      <c r="C24" s="32"/>
      <c r="D24" s="41"/>
      <c r="E24" s="28"/>
      <c r="F24" s="27"/>
      <c r="G24" s="77"/>
      <c r="H24" s="49"/>
      <c r="I24" s="77"/>
      <c r="L24" s="75"/>
      <c r="M24" s="75"/>
      <c r="P24" s="76"/>
      <c r="Q24" s="48"/>
      <c r="R24" s="76"/>
      <c r="S24" s="27"/>
      <c r="T24" s="25"/>
      <c r="U24" s="42"/>
      <c r="V24" s="34"/>
      <c r="W24" s="67"/>
      <c r="X24" s="49"/>
    </row>
    <row r="25" spans="1:24" x14ac:dyDescent="0.2">
      <c r="A25" s="48" t="s">
        <v>42</v>
      </c>
      <c r="B25" s="79" t="s">
        <v>101</v>
      </c>
      <c r="C25" s="22"/>
      <c r="D25" s="27"/>
      <c r="E25" s="77"/>
      <c r="F25" s="27"/>
      <c r="G25" s="77"/>
      <c r="H25" s="49"/>
      <c r="I25" s="77"/>
      <c r="L25" s="75"/>
      <c r="M25" s="75"/>
      <c r="P25" s="76"/>
      <c r="Q25" s="48"/>
      <c r="R25" s="76"/>
      <c r="S25" s="27"/>
      <c r="T25" s="76"/>
      <c r="U25" s="27"/>
      <c r="V25" s="23"/>
      <c r="W25" s="79" t="s">
        <v>95</v>
      </c>
      <c r="X25" s="49" t="s">
        <v>56</v>
      </c>
    </row>
    <row r="26" spans="1:24" ht="13.5" thickBot="1" x14ac:dyDescent="0.25">
      <c r="A26" s="48"/>
      <c r="B26" s="80"/>
      <c r="C26" s="27"/>
      <c r="D26" s="27"/>
      <c r="E26" s="77"/>
      <c r="F26" s="27"/>
      <c r="G26" s="77"/>
      <c r="H26" s="49"/>
      <c r="I26" s="77"/>
      <c r="L26" s="75"/>
      <c r="M26" s="75"/>
      <c r="P26" s="76"/>
      <c r="Q26" s="48"/>
      <c r="R26" s="76"/>
      <c r="S26" s="27"/>
      <c r="T26" s="76"/>
      <c r="U26" s="27"/>
      <c r="V26" s="27"/>
      <c r="W26" s="80"/>
      <c r="X26" s="49"/>
    </row>
    <row r="27" spans="1:24" ht="19.5" x14ac:dyDescent="0.2">
      <c r="A27" s="48"/>
      <c r="B27" s="67"/>
      <c r="C27" s="27"/>
      <c r="D27" s="27"/>
      <c r="E27" s="77"/>
      <c r="F27" s="43"/>
      <c r="G27" s="22"/>
      <c r="H27" s="49"/>
      <c r="I27" s="77"/>
      <c r="L27" s="75"/>
      <c r="M27" s="75"/>
      <c r="P27" s="76"/>
      <c r="Q27" s="48"/>
      <c r="R27" s="23"/>
      <c r="S27" s="44"/>
      <c r="T27" s="76"/>
      <c r="U27" s="27"/>
      <c r="V27" s="27"/>
      <c r="W27" s="67"/>
      <c r="X27" s="49"/>
    </row>
    <row r="28" spans="1:24" ht="19.5" x14ac:dyDescent="0.2">
      <c r="A28" s="48"/>
      <c r="B28" s="67"/>
      <c r="C28" s="27"/>
      <c r="D28" s="27"/>
      <c r="E28" s="77"/>
      <c r="F28" s="41"/>
      <c r="G28" s="27"/>
      <c r="H28" s="49"/>
      <c r="I28" s="77"/>
      <c r="L28" s="75"/>
      <c r="M28" s="75"/>
      <c r="P28" s="76"/>
      <c r="Q28" s="48"/>
      <c r="R28" s="27"/>
      <c r="S28" s="42"/>
      <c r="T28" s="76"/>
      <c r="U28" s="27"/>
      <c r="V28" s="27"/>
      <c r="W28" s="67"/>
      <c r="X28" s="49"/>
    </row>
    <row r="29" spans="1:24" ht="16.5" x14ac:dyDescent="0.2">
      <c r="A29" s="48"/>
      <c r="B29" s="68"/>
      <c r="D29" s="27"/>
      <c r="E29" s="77"/>
      <c r="F29" s="27"/>
      <c r="G29" s="50"/>
      <c r="H29" s="49"/>
      <c r="I29" s="77"/>
      <c r="L29" s="75"/>
      <c r="M29" s="75"/>
      <c r="P29" s="76"/>
      <c r="Q29" s="48"/>
      <c r="R29" s="56"/>
      <c r="S29" s="27"/>
      <c r="T29" s="76"/>
      <c r="U29" s="27"/>
      <c r="W29" s="68"/>
      <c r="X29" s="49"/>
    </row>
    <row r="30" spans="1:24" ht="17" thickBot="1" x14ac:dyDescent="0.25">
      <c r="A30" s="48"/>
      <c r="B30" s="68"/>
      <c r="D30" s="27"/>
      <c r="E30" s="77"/>
      <c r="F30" s="27"/>
      <c r="G30" s="27"/>
      <c r="H30" s="49"/>
      <c r="I30" s="77"/>
      <c r="L30" s="75"/>
      <c r="M30" s="75"/>
      <c r="P30" s="76"/>
      <c r="Q30" s="48"/>
      <c r="R30" s="27"/>
      <c r="S30" s="27"/>
      <c r="T30" s="76"/>
      <c r="U30" s="27"/>
      <c r="W30" s="68"/>
      <c r="X30" s="49"/>
    </row>
    <row r="31" spans="1:24" x14ac:dyDescent="0.2">
      <c r="A31" s="48" t="s">
        <v>43</v>
      </c>
      <c r="B31" s="79" t="s">
        <v>102</v>
      </c>
      <c r="C31" s="27"/>
      <c r="D31" s="64"/>
      <c r="E31" s="22"/>
      <c r="F31" s="27"/>
      <c r="G31" s="27"/>
      <c r="H31" s="49"/>
      <c r="I31" s="77"/>
      <c r="L31" s="75"/>
      <c r="M31" s="75"/>
      <c r="P31" s="76"/>
      <c r="Q31" s="48"/>
      <c r="R31" s="27"/>
      <c r="S31" s="27"/>
      <c r="T31" s="23"/>
      <c r="U31" s="64"/>
      <c r="V31" s="65"/>
      <c r="W31" s="79" t="s">
        <v>110</v>
      </c>
      <c r="X31" s="49" t="s">
        <v>57</v>
      </c>
    </row>
    <row r="32" spans="1:24" ht="13.5" customHeight="1" thickBot="1" x14ac:dyDescent="0.25">
      <c r="A32" s="48"/>
      <c r="B32" s="80"/>
      <c r="C32" s="57"/>
      <c r="D32" s="40"/>
      <c r="E32" s="27"/>
      <c r="F32" s="27"/>
      <c r="G32" s="27"/>
      <c r="H32" s="49"/>
      <c r="I32" s="77"/>
      <c r="L32" s="75"/>
      <c r="M32" s="75"/>
      <c r="P32" s="76"/>
      <c r="Q32" s="48"/>
      <c r="R32" s="27"/>
      <c r="S32" s="27"/>
      <c r="T32" s="27"/>
      <c r="U32" s="40"/>
      <c r="V32" s="66"/>
      <c r="W32" s="80"/>
      <c r="X32" s="49"/>
    </row>
    <row r="33" spans="1:24" ht="13.5" customHeight="1" x14ac:dyDescent="0.2">
      <c r="A33" s="48"/>
      <c r="B33" s="82"/>
      <c r="C33" s="27"/>
      <c r="D33" s="27"/>
      <c r="E33" s="50"/>
      <c r="F33" s="27"/>
      <c r="G33" s="27"/>
      <c r="H33" s="49"/>
      <c r="I33" s="77"/>
      <c r="J33" s="59"/>
      <c r="K33" s="59"/>
      <c r="L33" s="58"/>
      <c r="M33" s="60"/>
      <c r="N33" s="59"/>
      <c r="O33" s="59"/>
      <c r="P33" s="76"/>
      <c r="Q33" s="48"/>
      <c r="R33" s="27"/>
      <c r="S33" s="27"/>
      <c r="T33" s="56"/>
      <c r="U33" s="27"/>
      <c r="V33" s="27"/>
      <c r="W33" s="81"/>
      <c r="X33" s="49"/>
    </row>
    <row r="34" spans="1:24" x14ac:dyDescent="0.2">
      <c r="A34" s="48"/>
      <c r="B34" s="82"/>
      <c r="C34" s="27"/>
      <c r="D34" s="27"/>
      <c r="E34" s="27"/>
      <c r="F34" s="27"/>
      <c r="G34" s="27"/>
      <c r="H34" s="49"/>
      <c r="I34" s="77"/>
      <c r="J34" s="59"/>
      <c r="K34" s="2" t="str">
        <f>IF(IF(J35&gt;J36,I18,I53)=0,"",IF(J35&gt;J36,I18,I53))</f>
        <v/>
      </c>
      <c r="L34" s="58"/>
      <c r="M34" s="60"/>
      <c r="N34" s="61" t="str">
        <f>IF(IF(O35&gt;O36,P18,P53)=0,"",IF(O35&gt;O36,P18,P53))</f>
        <v/>
      </c>
      <c r="O34" s="59"/>
      <c r="P34" s="76"/>
      <c r="Q34" s="48"/>
      <c r="R34" s="27"/>
      <c r="S34" s="27"/>
      <c r="T34" s="27"/>
      <c r="U34" s="27"/>
      <c r="V34" s="27"/>
      <c r="W34" s="82"/>
      <c r="X34" s="49"/>
    </row>
    <row r="35" spans="1:24" ht="15.5" thickBot="1" x14ac:dyDescent="0.25">
      <c r="A35" s="51"/>
      <c r="B35" s="52"/>
      <c r="C35" s="53"/>
      <c r="D35" s="53"/>
      <c r="E35" s="53"/>
      <c r="F35" s="53"/>
      <c r="G35" s="53"/>
      <c r="H35" s="54"/>
      <c r="I35" s="77"/>
      <c r="J35" s="43"/>
      <c r="K35" s="62"/>
      <c r="L35" s="44"/>
      <c r="M35" s="43"/>
      <c r="N35" s="62"/>
      <c r="O35" s="44"/>
      <c r="P35" s="76"/>
      <c r="Q35" s="51"/>
      <c r="R35" s="53"/>
      <c r="S35" s="53"/>
      <c r="T35" s="53"/>
      <c r="U35" s="53"/>
      <c r="V35" s="53"/>
      <c r="W35" s="52"/>
      <c r="X35" s="54"/>
    </row>
    <row r="36" spans="1:24" ht="15.5" thickBot="1" x14ac:dyDescent="0.25">
      <c r="A36" s="45"/>
      <c r="B36" s="55"/>
      <c r="C36" s="46"/>
      <c r="D36" s="46"/>
      <c r="E36" s="46"/>
      <c r="F36" s="46"/>
      <c r="G36" s="95" t="s">
        <v>35</v>
      </c>
      <c r="H36" s="96"/>
      <c r="I36" s="77"/>
      <c r="J36" s="41"/>
      <c r="K36" s="63"/>
      <c r="L36" s="58"/>
      <c r="M36" s="58"/>
      <c r="N36" s="63"/>
      <c r="O36" s="42"/>
      <c r="P36" s="76"/>
      <c r="Q36" s="88" t="s">
        <v>33</v>
      </c>
      <c r="R36" s="89"/>
      <c r="S36" s="46"/>
      <c r="T36" s="46"/>
      <c r="U36" s="46"/>
      <c r="V36" s="46"/>
      <c r="W36" s="55"/>
      <c r="X36" s="47"/>
    </row>
    <row r="37" spans="1:24" ht="13.5" thickTop="1" x14ac:dyDescent="0.2">
      <c r="A37" s="48" t="s">
        <v>44</v>
      </c>
      <c r="B37" s="83" t="s">
        <v>103</v>
      </c>
      <c r="C37" s="27"/>
      <c r="D37" s="27"/>
      <c r="E37" s="27"/>
      <c r="F37" s="27"/>
      <c r="G37" s="97"/>
      <c r="H37" s="98"/>
      <c r="I37" s="77"/>
      <c r="J37" s="59"/>
      <c r="K37" s="59"/>
      <c r="L37" s="59"/>
      <c r="M37" s="59"/>
      <c r="N37" s="59"/>
      <c r="O37" s="59"/>
      <c r="P37" s="76"/>
      <c r="Q37" s="90"/>
      <c r="R37" s="91"/>
      <c r="S37" s="27"/>
      <c r="T37" s="27"/>
      <c r="U37" s="27"/>
      <c r="V37" s="27"/>
      <c r="W37" s="83" t="s">
        <v>82</v>
      </c>
      <c r="X37" s="49" t="s">
        <v>58</v>
      </c>
    </row>
    <row r="38" spans="1:24" ht="17" thickBot="1" x14ac:dyDescent="0.25">
      <c r="A38" s="72" t="s">
        <v>67</v>
      </c>
      <c r="B38" s="84"/>
      <c r="C38" s="28"/>
      <c r="D38" s="27"/>
      <c r="E38" s="50"/>
      <c r="F38" s="27"/>
      <c r="G38" s="97"/>
      <c r="H38" s="98"/>
      <c r="I38" s="77"/>
      <c r="J38" s="59"/>
      <c r="K38" s="59"/>
      <c r="L38" s="59"/>
      <c r="M38" s="59"/>
      <c r="N38" s="59"/>
      <c r="O38" s="59"/>
      <c r="P38" s="76"/>
      <c r="Q38" s="90"/>
      <c r="R38" s="91"/>
      <c r="S38" s="27"/>
      <c r="T38" s="56"/>
      <c r="U38" s="27"/>
      <c r="V38" s="25"/>
      <c r="W38" s="84"/>
      <c r="X38" s="73" t="s">
        <v>67</v>
      </c>
    </row>
    <row r="39" spans="1:24" ht="20" thickTop="1" x14ac:dyDescent="0.2">
      <c r="A39" s="48"/>
      <c r="B39" s="67"/>
      <c r="C39" s="32"/>
      <c r="D39" s="43"/>
      <c r="E39" s="27"/>
      <c r="F39" s="27"/>
      <c r="G39" s="27"/>
      <c r="H39" s="49"/>
      <c r="I39" s="77"/>
      <c r="J39" s="59"/>
      <c r="K39" s="59"/>
      <c r="L39" s="59"/>
      <c r="M39" s="59"/>
      <c r="N39" s="59"/>
      <c r="O39" s="59"/>
      <c r="P39" s="76"/>
      <c r="Q39" s="48"/>
      <c r="R39" s="27"/>
      <c r="S39" s="27"/>
      <c r="T39" s="27"/>
      <c r="U39" s="44"/>
      <c r="V39" s="34"/>
      <c r="W39" s="67"/>
      <c r="X39" s="49"/>
    </row>
    <row r="40" spans="1:24" ht="20" thickBot="1" x14ac:dyDescent="0.25">
      <c r="A40" s="48"/>
      <c r="B40" s="67"/>
      <c r="C40" s="32"/>
      <c r="D40" s="41"/>
      <c r="E40" s="28"/>
      <c r="F40" s="27"/>
      <c r="G40" s="27"/>
      <c r="H40" s="49"/>
      <c r="I40" s="77"/>
      <c r="J40" s="59"/>
      <c r="K40" s="59"/>
      <c r="L40" s="59"/>
      <c r="M40" s="59"/>
      <c r="N40" s="59"/>
      <c r="O40" s="59"/>
      <c r="P40" s="76"/>
      <c r="Q40" s="48"/>
      <c r="R40" s="27"/>
      <c r="S40" s="27"/>
      <c r="T40" s="25"/>
      <c r="U40" s="42"/>
      <c r="V40" s="34"/>
      <c r="W40" s="67"/>
      <c r="X40" s="49"/>
    </row>
    <row r="41" spans="1:24" x14ac:dyDescent="0.2">
      <c r="A41" s="48" t="s">
        <v>45</v>
      </c>
      <c r="B41" s="79" t="s">
        <v>104</v>
      </c>
      <c r="C41" s="22"/>
      <c r="D41" s="27"/>
      <c r="E41" s="77"/>
      <c r="F41" s="27"/>
      <c r="G41" s="27"/>
      <c r="H41" s="49"/>
      <c r="I41" s="77"/>
      <c r="J41" s="59"/>
      <c r="K41" s="59"/>
      <c r="L41" s="59"/>
      <c r="M41" s="59"/>
      <c r="N41" s="59"/>
      <c r="O41" s="59"/>
      <c r="P41" s="76"/>
      <c r="Q41" s="48"/>
      <c r="R41" s="27"/>
      <c r="S41" s="27"/>
      <c r="T41" s="76"/>
      <c r="U41" s="27"/>
      <c r="V41" s="23"/>
      <c r="W41" s="79" t="s">
        <v>111</v>
      </c>
      <c r="X41" s="49" t="s">
        <v>59</v>
      </c>
    </row>
    <row r="42" spans="1:24" ht="13.5" thickBot="1" x14ac:dyDescent="0.25">
      <c r="A42" s="48"/>
      <c r="B42" s="80"/>
      <c r="C42" s="27"/>
      <c r="D42" s="27"/>
      <c r="E42" s="77"/>
      <c r="F42" s="27"/>
      <c r="G42" s="50"/>
      <c r="H42" s="49"/>
      <c r="I42" s="77"/>
      <c r="P42" s="76"/>
      <c r="Q42" s="48"/>
      <c r="R42" s="56"/>
      <c r="S42" s="27"/>
      <c r="T42" s="76"/>
      <c r="U42" s="27"/>
      <c r="V42" s="27"/>
      <c r="W42" s="80"/>
      <c r="X42" s="49"/>
    </row>
    <row r="43" spans="1:24" ht="19.5" x14ac:dyDescent="0.2">
      <c r="A43" s="48"/>
      <c r="B43" s="67"/>
      <c r="C43" s="27"/>
      <c r="D43" s="27"/>
      <c r="E43" s="77"/>
      <c r="F43" s="43"/>
      <c r="G43" s="27"/>
      <c r="H43" s="49"/>
      <c r="I43" s="77"/>
      <c r="P43" s="76"/>
      <c r="Q43" s="48"/>
      <c r="R43" s="27"/>
      <c r="S43" s="44"/>
      <c r="T43" s="76"/>
      <c r="U43" s="27"/>
      <c r="V43" s="27"/>
      <c r="W43" s="67"/>
      <c r="X43" s="49"/>
    </row>
    <row r="44" spans="1:24" ht="20" thickBot="1" x14ac:dyDescent="0.25">
      <c r="A44" s="48"/>
      <c r="B44" s="67"/>
      <c r="C44" s="27"/>
      <c r="D44" s="27"/>
      <c r="E44" s="77"/>
      <c r="F44" s="41"/>
      <c r="G44" s="28"/>
      <c r="H44" s="49"/>
      <c r="I44" s="77"/>
      <c r="P44" s="76"/>
      <c r="Q44" s="48"/>
      <c r="R44" s="25"/>
      <c r="S44" s="42"/>
      <c r="T44" s="76"/>
      <c r="U44" s="27"/>
      <c r="V44" s="27"/>
      <c r="W44" s="67"/>
      <c r="X44" s="49"/>
    </row>
    <row r="45" spans="1:24" x14ac:dyDescent="0.2">
      <c r="A45" s="48" t="s">
        <v>46</v>
      </c>
      <c r="B45" s="79" t="s">
        <v>90</v>
      </c>
      <c r="C45" s="27"/>
      <c r="D45" s="27"/>
      <c r="E45" s="77"/>
      <c r="F45" s="27"/>
      <c r="G45" s="77"/>
      <c r="H45" s="49"/>
      <c r="I45" s="77"/>
      <c r="P45" s="76"/>
      <c r="Q45" s="48"/>
      <c r="R45" s="76"/>
      <c r="S45" s="27"/>
      <c r="T45" s="76"/>
      <c r="U45" s="27"/>
      <c r="V45" s="27"/>
      <c r="W45" s="79" t="s">
        <v>112</v>
      </c>
      <c r="X45" s="49" t="s">
        <v>60</v>
      </c>
    </row>
    <row r="46" spans="1:24" ht="13.5" thickBot="1" x14ac:dyDescent="0.25">
      <c r="A46" s="48"/>
      <c r="B46" s="80"/>
      <c r="C46" s="28"/>
      <c r="D46" s="27"/>
      <c r="E46" s="77"/>
      <c r="F46" s="27"/>
      <c r="G46" s="77"/>
      <c r="H46" s="49"/>
      <c r="I46" s="77"/>
      <c r="P46" s="76"/>
      <c r="Q46" s="48"/>
      <c r="R46" s="76"/>
      <c r="S46" s="27"/>
      <c r="T46" s="76"/>
      <c r="U46" s="27"/>
      <c r="V46" s="25"/>
      <c r="W46" s="80"/>
      <c r="X46" s="49"/>
    </row>
    <row r="47" spans="1:24" ht="19.5" x14ac:dyDescent="0.2">
      <c r="A47" s="48"/>
      <c r="B47" s="67"/>
      <c r="C47" s="32"/>
      <c r="D47" s="43"/>
      <c r="E47" s="22"/>
      <c r="F47" s="27"/>
      <c r="G47" s="77"/>
      <c r="H47" s="49"/>
      <c r="I47" s="77"/>
      <c r="P47" s="76"/>
      <c r="Q47" s="48"/>
      <c r="R47" s="76"/>
      <c r="S47" s="27"/>
      <c r="T47" s="23"/>
      <c r="U47" s="44"/>
      <c r="V47" s="34"/>
      <c r="W47" s="67"/>
      <c r="X47" s="49"/>
    </row>
    <row r="48" spans="1:24" ht="20" thickBot="1" x14ac:dyDescent="0.25">
      <c r="A48" s="48"/>
      <c r="B48" s="67"/>
      <c r="C48" s="32"/>
      <c r="D48" s="41"/>
      <c r="E48" s="27"/>
      <c r="F48" s="27"/>
      <c r="G48" s="77"/>
      <c r="H48" s="49"/>
      <c r="I48" s="77"/>
      <c r="P48" s="76"/>
      <c r="Q48" s="48"/>
      <c r="R48" s="76"/>
      <c r="S48" s="27"/>
      <c r="T48" s="27"/>
      <c r="U48" s="42"/>
      <c r="V48" s="34"/>
      <c r="W48" s="67"/>
      <c r="X48" s="49"/>
    </row>
    <row r="49" spans="1:24" x14ac:dyDescent="0.2">
      <c r="A49" s="48" t="s">
        <v>47</v>
      </c>
      <c r="B49" s="79" t="s">
        <v>105</v>
      </c>
      <c r="C49" s="22"/>
      <c r="D49" s="27"/>
      <c r="E49" s="50"/>
      <c r="F49" s="27"/>
      <c r="G49" s="77"/>
      <c r="H49" s="49"/>
      <c r="I49" s="77"/>
      <c r="P49" s="76"/>
      <c r="Q49" s="48"/>
      <c r="R49" s="76"/>
      <c r="S49" s="27"/>
      <c r="T49" s="56"/>
      <c r="U49" s="27"/>
      <c r="V49" s="23"/>
      <c r="W49" s="79" t="s">
        <v>113</v>
      </c>
      <c r="X49" s="49" t="s">
        <v>61</v>
      </c>
    </row>
    <row r="50" spans="1:24" ht="13.5" thickBot="1" x14ac:dyDescent="0.25">
      <c r="A50" s="48"/>
      <c r="B50" s="80"/>
      <c r="C50" s="27"/>
      <c r="D50" s="27"/>
      <c r="E50" s="27"/>
      <c r="F50" s="27"/>
      <c r="G50" s="77"/>
      <c r="H50" s="49"/>
      <c r="I50" s="77"/>
      <c r="P50" s="76"/>
      <c r="Q50" s="48"/>
      <c r="R50" s="76"/>
      <c r="S50" s="27"/>
      <c r="T50" s="27"/>
      <c r="U50" s="27"/>
      <c r="V50" s="27"/>
      <c r="W50" s="80"/>
      <c r="X50" s="49"/>
    </row>
    <row r="51" spans="1:24" ht="19.5" x14ac:dyDescent="0.2">
      <c r="A51" s="48"/>
      <c r="B51" s="67"/>
      <c r="C51" s="27"/>
      <c r="D51" s="27"/>
      <c r="E51" s="27"/>
      <c r="F51" s="27"/>
      <c r="G51" s="77"/>
      <c r="H51" s="43"/>
      <c r="I51" s="22"/>
      <c r="P51" s="23"/>
      <c r="Q51" s="44"/>
      <c r="R51" s="76"/>
      <c r="S51" s="27"/>
      <c r="T51" s="27"/>
      <c r="U51" s="27"/>
      <c r="V51" s="27"/>
      <c r="W51" s="67"/>
      <c r="X51" s="49"/>
    </row>
    <row r="52" spans="1:24" ht="20" thickBot="1" x14ac:dyDescent="0.25">
      <c r="A52" s="48"/>
      <c r="B52" s="67"/>
      <c r="C52" s="27"/>
      <c r="D52" s="27"/>
      <c r="E52" s="27"/>
      <c r="F52" s="27"/>
      <c r="G52" s="77"/>
      <c r="H52" s="41"/>
      <c r="Q52" s="42"/>
      <c r="R52" s="76"/>
      <c r="S52" s="27"/>
      <c r="T52" s="27"/>
      <c r="U52" s="27"/>
      <c r="V52" s="27"/>
      <c r="W52" s="67"/>
      <c r="X52" s="49"/>
    </row>
    <row r="53" spans="1:24" x14ac:dyDescent="0.2">
      <c r="A53" s="48" t="s">
        <v>41</v>
      </c>
      <c r="B53" s="79" t="s">
        <v>89</v>
      </c>
      <c r="C53" s="27"/>
      <c r="D53" s="27"/>
      <c r="E53" s="27"/>
      <c r="F53" s="27"/>
      <c r="G53" s="77"/>
      <c r="H53" s="49"/>
      <c r="I53" s="1"/>
      <c r="P53" s="2" t="str">
        <f>IF(IF(Q51&gt;Q52,R42,R61)=0,"",IF(Q51&gt;Q52,R42,R61))</f>
        <v/>
      </c>
      <c r="Q53" s="48"/>
      <c r="R53" s="76"/>
      <c r="S53" s="27"/>
      <c r="T53" s="27"/>
      <c r="U53" s="27"/>
      <c r="V53" s="27"/>
      <c r="W53" s="79" t="s">
        <v>114</v>
      </c>
      <c r="X53" s="49" t="s">
        <v>62</v>
      </c>
    </row>
    <row r="54" spans="1:24" ht="13.5" thickBot="1" x14ac:dyDescent="0.25">
      <c r="A54" s="48"/>
      <c r="B54" s="80"/>
      <c r="C54" s="28"/>
      <c r="D54" s="27"/>
      <c r="E54" s="50"/>
      <c r="F54" s="27"/>
      <c r="G54" s="77"/>
      <c r="H54" s="49"/>
      <c r="Q54" s="48"/>
      <c r="R54" s="76"/>
      <c r="S54" s="27"/>
      <c r="T54" s="56"/>
      <c r="U54" s="27"/>
      <c r="V54" s="25"/>
      <c r="W54" s="80"/>
      <c r="X54" s="49"/>
    </row>
    <row r="55" spans="1:24" ht="19.5" x14ac:dyDescent="0.2">
      <c r="A55" s="48"/>
      <c r="B55" s="67"/>
      <c r="C55" s="32"/>
      <c r="D55" s="43"/>
      <c r="E55" s="27"/>
      <c r="F55" s="27"/>
      <c r="G55" s="77"/>
      <c r="H55" s="49"/>
      <c r="Q55" s="48"/>
      <c r="R55" s="76"/>
      <c r="S55" s="27"/>
      <c r="T55" s="27"/>
      <c r="U55" s="44"/>
      <c r="V55" s="34"/>
      <c r="W55" s="67"/>
      <c r="X55" s="49"/>
    </row>
    <row r="56" spans="1:24" ht="20" thickBot="1" x14ac:dyDescent="0.25">
      <c r="A56" s="48"/>
      <c r="B56" s="67"/>
      <c r="C56" s="32"/>
      <c r="D56" s="41"/>
      <c r="E56" s="28"/>
      <c r="F56" s="27"/>
      <c r="G56" s="77"/>
      <c r="H56" s="49"/>
      <c r="Q56" s="48"/>
      <c r="R56" s="76"/>
      <c r="S56" s="27"/>
      <c r="T56" s="25"/>
      <c r="U56" s="42"/>
      <c r="V56" s="34"/>
      <c r="W56" s="67"/>
      <c r="X56" s="49"/>
    </row>
    <row r="57" spans="1:24" x14ac:dyDescent="0.2">
      <c r="A57" s="48" t="s">
        <v>48</v>
      </c>
      <c r="B57" s="79" t="s">
        <v>106</v>
      </c>
      <c r="C57" s="22"/>
      <c r="D57" s="27"/>
      <c r="E57" s="77"/>
      <c r="F57" s="27"/>
      <c r="G57" s="77"/>
      <c r="H57" s="49"/>
      <c r="Q57" s="48"/>
      <c r="R57" s="76"/>
      <c r="S57" s="27"/>
      <c r="T57" s="76"/>
      <c r="U57" s="27"/>
      <c r="V57" s="23"/>
      <c r="W57" s="79" t="s">
        <v>115</v>
      </c>
      <c r="X57" s="49" t="s">
        <v>63</v>
      </c>
    </row>
    <row r="58" spans="1:24" ht="13.5" thickBot="1" x14ac:dyDescent="0.25">
      <c r="A58" s="48"/>
      <c r="B58" s="80"/>
      <c r="C58" s="27"/>
      <c r="D58" s="27"/>
      <c r="E58" s="77"/>
      <c r="F58" s="27"/>
      <c r="G58" s="77"/>
      <c r="H58" s="49"/>
      <c r="Q58" s="48"/>
      <c r="R58" s="76"/>
      <c r="S58" s="27"/>
      <c r="T58" s="76"/>
      <c r="U58" s="27"/>
      <c r="V58" s="27"/>
      <c r="W58" s="80"/>
      <c r="X58" s="49"/>
    </row>
    <row r="59" spans="1:24" ht="19.5" x14ac:dyDescent="0.2">
      <c r="A59" s="48"/>
      <c r="B59" s="67"/>
      <c r="C59" s="27"/>
      <c r="D59" s="27"/>
      <c r="E59" s="77"/>
      <c r="F59" s="43"/>
      <c r="G59" s="22"/>
      <c r="H59" s="49"/>
      <c r="Q59" s="48"/>
      <c r="R59" s="23"/>
      <c r="S59" s="44"/>
      <c r="T59" s="76"/>
      <c r="U59" s="27"/>
      <c r="V59" s="27"/>
      <c r="W59" s="67"/>
      <c r="X59" s="49"/>
    </row>
    <row r="60" spans="1:24" ht="20" thickBot="1" x14ac:dyDescent="0.25">
      <c r="A60" s="48"/>
      <c r="B60" s="67"/>
      <c r="C60" s="27"/>
      <c r="D60" s="27"/>
      <c r="E60" s="77"/>
      <c r="F60" s="41"/>
      <c r="G60" s="27"/>
      <c r="H60" s="49"/>
      <c r="Q60" s="48"/>
      <c r="R60" s="27"/>
      <c r="S60" s="42"/>
      <c r="T60" s="76"/>
      <c r="U60" s="27"/>
      <c r="V60" s="27"/>
      <c r="W60" s="67"/>
      <c r="X60" s="49"/>
    </row>
    <row r="61" spans="1:24" x14ac:dyDescent="0.2">
      <c r="A61" s="48" t="s">
        <v>49</v>
      </c>
      <c r="B61" s="79" t="s">
        <v>76</v>
      </c>
      <c r="C61" s="27"/>
      <c r="D61" s="27"/>
      <c r="E61" s="77"/>
      <c r="F61" s="27"/>
      <c r="G61" s="50"/>
      <c r="H61" s="49"/>
      <c r="Q61" s="48"/>
      <c r="R61" s="56"/>
      <c r="S61" s="27"/>
      <c r="T61" s="76"/>
      <c r="U61" s="27"/>
      <c r="V61" s="27"/>
      <c r="W61" s="79" t="s">
        <v>116</v>
      </c>
      <c r="X61" s="49" t="s">
        <v>64</v>
      </c>
    </row>
    <row r="62" spans="1:24" ht="13.5" thickBot="1" x14ac:dyDescent="0.25">
      <c r="A62" s="48"/>
      <c r="B62" s="80"/>
      <c r="C62" s="28"/>
      <c r="D62" s="27"/>
      <c r="E62" s="77"/>
      <c r="F62" s="27"/>
      <c r="G62" s="27"/>
      <c r="H62" s="49"/>
      <c r="Q62" s="48"/>
      <c r="R62" s="27"/>
      <c r="S62" s="27"/>
      <c r="T62" s="76"/>
      <c r="U62" s="27"/>
      <c r="V62" s="25"/>
      <c r="W62" s="80"/>
      <c r="X62" s="49"/>
    </row>
    <row r="63" spans="1:24" ht="19.5" x14ac:dyDescent="0.2">
      <c r="A63" s="48"/>
      <c r="B63" s="67"/>
      <c r="C63" s="32"/>
      <c r="D63" s="43"/>
      <c r="E63" s="22"/>
      <c r="F63" s="27"/>
      <c r="G63" s="27"/>
      <c r="H63" s="49"/>
      <c r="Q63" s="48"/>
      <c r="R63" s="27"/>
      <c r="S63" s="27"/>
      <c r="T63" s="23"/>
      <c r="U63" s="44"/>
      <c r="V63" s="34"/>
      <c r="W63" s="67"/>
      <c r="X63" s="49"/>
    </row>
    <row r="64" spans="1:24" ht="20" thickBot="1" x14ac:dyDescent="0.25">
      <c r="A64" s="48"/>
      <c r="B64" s="67"/>
      <c r="C64" s="32"/>
      <c r="D64" s="41"/>
      <c r="E64" s="27"/>
      <c r="F64" s="27"/>
      <c r="G64" s="27"/>
      <c r="H64" s="49"/>
      <c r="Q64" s="48"/>
      <c r="R64" s="27"/>
      <c r="S64" s="27"/>
      <c r="T64" s="27"/>
      <c r="U64" s="42"/>
      <c r="V64" s="34"/>
      <c r="W64" s="67"/>
      <c r="X64" s="49"/>
    </row>
    <row r="65" spans="1:24" x14ac:dyDescent="0.2">
      <c r="A65" s="48" t="s">
        <v>50</v>
      </c>
      <c r="B65" s="79" t="s">
        <v>97</v>
      </c>
      <c r="C65" s="22"/>
      <c r="D65" s="27"/>
      <c r="E65" s="50" t="str">
        <f>IF(IF(D63&gt;D64,B61,B65)=0,"",IF(D63&gt;D64,B61,B65))</f>
        <v>みたけ</v>
      </c>
      <c r="F65" s="27"/>
      <c r="G65" s="27"/>
      <c r="H65" s="49"/>
      <c r="Q65" s="48"/>
      <c r="R65" s="27"/>
      <c r="S65" s="27"/>
      <c r="T65" s="56" t="str">
        <f>IF(IF(U63&gt;U64,W61,W65)=0,"",IF(U63&gt;U64,W61,W65))</f>
        <v>美しが丘</v>
      </c>
      <c r="U65" s="27"/>
      <c r="V65" s="23"/>
      <c r="W65" s="79" t="s">
        <v>117</v>
      </c>
      <c r="X65" s="49" t="s">
        <v>65</v>
      </c>
    </row>
    <row r="66" spans="1:24" ht="13.5" thickBot="1" x14ac:dyDescent="0.25">
      <c r="A66" s="48"/>
      <c r="B66" s="80"/>
      <c r="C66" s="27"/>
      <c r="D66" s="27"/>
      <c r="E66" s="27"/>
      <c r="F66" s="27"/>
      <c r="G66" s="27"/>
      <c r="H66" s="49"/>
      <c r="Q66" s="48"/>
      <c r="R66" s="27"/>
      <c r="S66" s="27"/>
      <c r="T66" s="27"/>
      <c r="U66" s="27"/>
      <c r="V66" s="27"/>
      <c r="W66" s="80"/>
      <c r="X66" s="49"/>
    </row>
    <row r="67" spans="1:24" ht="13.5" thickBot="1" x14ac:dyDescent="0.25">
      <c r="A67" s="51"/>
      <c r="B67" s="53"/>
      <c r="C67" s="53"/>
      <c r="D67" s="53"/>
      <c r="E67" s="53"/>
      <c r="F67" s="53"/>
      <c r="G67" s="53"/>
      <c r="H67" s="54"/>
      <c r="Q67" s="51"/>
      <c r="R67" s="53"/>
      <c r="S67" s="53"/>
      <c r="T67" s="53"/>
      <c r="U67" s="53"/>
      <c r="V67" s="53"/>
      <c r="W67" s="53"/>
      <c r="X67" s="54"/>
    </row>
  </sheetData>
  <mergeCells count="67">
    <mergeCell ref="E60:E62"/>
    <mergeCell ref="T60:T62"/>
    <mergeCell ref="B61:B62"/>
    <mergeCell ref="W61:W62"/>
    <mergeCell ref="B65:B66"/>
    <mergeCell ref="W65:W66"/>
    <mergeCell ref="W53:W54"/>
    <mergeCell ref="B57:B58"/>
    <mergeCell ref="E57:E59"/>
    <mergeCell ref="T57:T59"/>
    <mergeCell ref="W57:W58"/>
    <mergeCell ref="G51:G58"/>
    <mergeCell ref="B53:B54"/>
    <mergeCell ref="E44:E46"/>
    <mergeCell ref="T44:T46"/>
    <mergeCell ref="B45:B46"/>
    <mergeCell ref="G45:G50"/>
    <mergeCell ref="R45:R52"/>
    <mergeCell ref="R53:R58"/>
    <mergeCell ref="W37:W38"/>
    <mergeCell ref="B41:B42"/>
    <mergeCell ref="E41:E43"/>
    <mergeCell ref="T41:T43"/>
    <mergeCell ref="W41:W42"/>
    <mergeCell ref="G36:H38"/>
    <mergeCell ref="I36:I50"/>
    <mergeCell ref="P36:P50"/>
    <mergeCell ref="Q36:R38"/>
    <mergeCell ref="B37:B38"/>
    <mergeCell ref="W45:W46"/>
    <mergeCell ref="B49:B50"/>
    <mergeCell ref="W49:W50"/>
    <mergeCell ref="E28:E30"/>
    <mergeCell ref="T28:T30"/>
    <mergeCell ref="B31:B32"/>
    <mergeCell ref="W31:W32"/>
    <mergeCell ref="B33:B34"/>
    <mergeCell ref="W33:W34"/>
    <mergeCell ref="L19:M32"/>
    <mergeCell ref="B21:B22"/>
    <mergeCell ref="I21:I35"/>
    <mergeCell ref="P21:P35"/>
    <mergeCell ref="R21:R26"/>
    <mergeCell ref="W21:W22"/>
    <mergeCell ref="B25:B26"/>
    <mergeCell ref="E25:E27"/>
    <mergeCell ref="T25:T27"/>
    <mergeCell ref="W25:W26"/>
    <mergeCell ref="W13:W14"/>
    <mergeCell ref="L16:M18"/>
    <mergeCell ref="B17:B18"/>
    <mergeCell ref="W17:W18"/>
    <mergeCell ref="G19:G26"/>
    <mergeCell ref="E12:E14"/>
    <mergeCell ref="T12:T14"/>
    <mergeCell ref="B13:B14"/>
    <mergeCell ref="G13:G18"/>
    <mergeCell ref="R13:R20"/>
    <mergeCell ref="B9:B10"/>
    <mergeCell ref="E9:E11"/>
    <mergeCell ref="T9:T11"/>
    <mergeCell ref="W9:W10"/>
    <mergeCell ref="B2:W2"/>
    <mergeCell ref="G4:H6"/>
    <mergeCell ref="Q4:R6"/>
    <mergeCell ref="B5:B6"/>
    <mergeCell ref="W5:W6"/>
  </mergeCells>
  <phoneticPr fontId="2"/>
  <conditionalFormatting sqref="C6">
    <cfRule type="expression" dxfId="385" priority="115">
      <formula>D7&gt;D8</formula>
    </cfRule>
  </conditionalFormatting>
  <conditionalFormatting sqref="C7">
    <cfRule type="expression" dxfId="384" priority="114">
      <formula>D7&gt;D8</formula>
    </cfRule>
  </conditionalFormatting>
  <conditionalFormatting sqref="C8 G55:G58">
    <cfRule type="expression" dxfId="383" priority="113">
      <formula>D7&lt;D8</formula>
    </cfRule>
  </conditionalFormatting>
  <conditionalFormatting sqref="C9">
    <cfRule type="expression" dxfId="382" priority="112">
      <formula>D7&lt;D8</formula>
    </cfRule>
  </conditionalFormatting>
  <conditionalFormatting sqref="C14">
    <cfRule type="expression" dxfId="381" priority="111">
      <formula>D15&gt;D16</formula>
    </cfRule>
  </conditionalFormatting>
  <conditionalFormatting sqref="C15">
    <cfRule type="expression" dxfId="380" priority="110">
      <formula>D15&gt;D16</formula>
    </cfRule>
  </conditionalFormatting>
  <conditionalFormatting sqref="C16">
    <cfRule type="expression" dxfId="379" priority="109">
      <formula>D15&lt;D16</formula>
    </cfRule>
  </conditionalFormatting>
  <conditionalFormatting sqref="C17">
    <cfRule type="expression" dxfId="378" priority="108">
      <formula>D15&lt;D16</formula>
    </cfRule>
  </conditionalFormatting>
  <conditionalFormatting sqref="C22">
    <cfRule type="expression" dxfId="377" priority="107">
      <formula>D23&gt;D24</formula>
    </cfRule>
  </conditionalFormatting>
  <conditionalFormatting sqref="C23">
    <cfRule type="expression" dxfId="376" priority="106">
      <formula>D23&gt;D24</formula>
    </cfRule>
  </conditionalFormatting>
  <conditionalFormatting sqref="C24">
    <cfRule type="expression" dxfId="375" priority="105">
      <formula>D23&lt;D24</formula>
    </cfRule>
  </conditionalFormatting>
  <conditionalFormatting sqref="C25">
    <cfRule type="expression" dxfId="374" priority="104">
      <formula>D23&lt;D24</formula>
    </cfRule>
  </conditionalFormatting>
  <conditionalFormatting sqref="C32">
    <cfRule type="expression" dxfId="373" priority="103">
      <formula>D31&gt;D32</formula>
    </cfRule>
  </conditionalFormatting>
  <conditionalFormatting sqref="C33">
    <cfRule type="expression" dxfId="372" priority="102">
      <formula>D31&lt;D32</formula>
    </cfRule>
  </conditionalFormatting>
  <conditionalFormatting sqref="C38">
    <cfRule type="expression" dxfId="371" priority="101">
      <formula>D39&gt;D40</formula>
    </cfRule>
  </conditionalFormatting>
  <conditionalFormatting sqref="C39">
    <cfRule type="expression" dxfId="370" priority="100">
      <formula>D39&gt;D40</formula>
    </cfRule>
  </conditionalFormatting>
  <conditionalFormatting sqref="C40">
    <cfRule type="expression" dxfId="369" priority="99">
      <formula>D39&lt;D40</formula>
    </cfRule>
  </conditionalFormatting>
  <conditionalFormatting sqref="C41">
    <cfRule type="expression" dxfId="368" priority="98">
      <formula>D39&lt;D40</formula>
    </cfRule>
  </conditionalFormatting>
  <conditionalFormatting sqref="C46">
    <cfRule type="expression" dxfId="367" priority="97">
      <formula>D47&gt;D48</formula>
    </cfRule>
  </conditionalFormatting>
  <conditionalFormatting sqref="C47">
    <cfRule type="expression" dxfId="366" priority="96">
      <formula>D47&gt;D48</formula>
    </cfRule>
  </conditionalFormatting>
  <conditionalFormatting sqref="C48">
    <cfRule type="expression" dxfId="365" priority="95">
      <formula>D47&lt;D48</formula>
    </cfRule>
  </conditionalFormatting>
  <conditionalFormatting sqref="C49">
    <cfRule type="expression" dxfId="364" priority="94">
      <formula>D47&lt;D48</formula>
    </cfRule>
  </conditionalFormatting>
  <conditionalFormatting sqref="C54">
    <cfRule type="expression" dxfId="363" priority="93">
      <formula>D55&gt;D56</formula>
    </cfRule>
  </conditionalFormatting>
  <conditionalFormatting sqref="C55">
    <cfRule type="expression" dxfId="362" priority="92">
      <formula>D55&gt;D56</formula>
    </cfRule>
  </conditionalFormatting>
  <conditionalFormatting sqref="C56">
    <cfRule type="expression" dxfId="361" priority="91">
      <formula>D55&lt;D56</formula>
    </cfRule>
  </conditionalFormatting>
  <conditionalFormatting sqref="C57">
    <cfRule type="expression" dxfId="360" priority="90">
      <formula>D55&lt;D56</formula>
    </cfRule>
  </conditionalFormatting>
  <conditionalFormatting sqref="C62">
    <cfRule type="expression" dxfId="359" priority="89">
      <formula>D63&gt;D64</formula>
    </cfRule>
  </conditionalFormatting>
  <conditionalFormatting sqref="C63">
    <cfRule type="expression" dxfId="358" priority="88">
      <formula>D63&gt;D64</formula>
    </cfRule>
  </conditionalFormatting>
  <conditionalFormatting sqref="C64">
    <cfRule type="expression" dxfId="357" priority="87">
      <formula>D63&lt;D64</formula>
    </cfRule>
  </conditionalFormatting>
  <conditionalFormatting sqref="C65">
    <cfRule type="expression" dxfId="356" priority="86">
      <formula>D63&lt;D64</formula>
    </cfRule>
  </conditionalFormatting>
  <conditionalFormatting sqref="E8">
    <cfRule type="expression" dxfId="355" priority="85">
      <formula>F11&gt;F12</formula>
    </cfRule>
  </conditionalFormatting>
  <conditionalFormatting sqref="E15">
    <cfRule type="expression" dxfId="354" priority="84">
      <formula>F11&lt;F12</formula>
    </cfRule>
  </conditionalFormatting>
  <conditionalFormatting sqref="E9:E11">
    <cfRule type="expression" dxfId="353" priority="83">
      <formula>F11&gt;F12</formula>
    </cfRule>
  </conditionalFormatting>
  <conditionalFormatting sqref="E12:E14">
    <cfRule type="expression" dxfId="352" priority="82">
      <formula>F11&lt;F12</formula>
    </cfRule>
  </conditionalFormatting>
  <conditionalFormatting sqref="E24">
    <cfRule type="expression" dxfId="351" priority="81">
      <formula>F27&gt;F28</formula>
    </cfRule>
  </conditionalFormatting>
  <conditionalFormatting sqref="E31">
    <cfRule type="expression" dxfId="350" priority="80">
      <formula>F27&lt;F28</formula>
    </cfRule>
  </conditionalFormatting>
  <conditionalFormatting sqref="E25:E27">
    <cfRule type="expression" dxfId="349" priority="79">
      <formula>F27&gt;F28</formula>
    </cfRule>
  </conditionalFormatting>
  <conditionalFormatting sqref="E28:E30">
    <cfRule type="expression" dxfId="348" priority="78">
      <formula>F27&lt;F28</formula>
    </cfRule>
  </conditionalFormatting>
  <conditionalFormatting sqref="E40">
    <cfRule type="expression" dxfId="347" priority="77">
      <formula>F43&gt;F44</formula>
    </cfRule>
  </conditionalFormatting>
  <conditionalFormatting sqref="E47">
    <cfRule type="expression" dxfId="346" priority="76">
      <formula>F43&lt;F44</formula>
    </cfRule>
  </conditionalFormatting>
  <conditionalFormatting sqref="E41:E43">
    <cfRule type="expression" dxfId="345" priority="75">
      <formula>F43&gt;F44</formula>
    </cfRule>
  </conditionalFormatting>
  <conditionalFormatting sqref="E44:E46">
    <cfRule type="expression" dxfId="344" priority="74">
      <formula>F43&lt;F44</formula>
    </cfRule>
  </conditionalFormatting>
  <conditionalFormatting sqref="E56">
    <cfRule type="expression" dxfId="343" priority="73">
      <formula>F59&gt;F60</formula>
    </cfRule>
  </conditionalFormatting>
  <conditionalFormatting sqref="E63">
    <cfRule type="expression" dxfId="342" priority="72">
      <formula>F59&lt;F60</formula>
    </cfRule>
  </conditionalFormatting>
  <conditionalFormatting sqref="E57:E59">
    <cfRule type="expression" dxfId="341" priority="71">
      <formula>F59&gt;F60</formula>
    </cfRule>
  </conditionalFormatting>
  <conditionalFormatting sqref="E60:E62">
    <cfRule type="expression" dxfId="340" priority="70">
      <formula>F59&lt;F60</formula>
    </cfRule>
  </conditionalFormatting>
  <conditionalFormatting sqref="G49:G50">
    <cfRule type="expression" dxfId="339" priority="69">
      <formula>H54&gt;H55</formula>
    </cfRule>
  </conditionalFormatting>
  <conditionalFormatting sqref="I20">
    <cfRule type="expression" dxfId="338" priority="68">
      <formula>J35&gt;J36</formula>
    </cfRule>
  </conditionalFormatting>
  <conditionalFormatting sqref="I51">
    <cfRule type="expression" dxfId="337" priority="67">
      <formula>J35&lt;J36</formula>
    </cfRule>
  </conditionalFormatting>
  <conditionalFormatting sqref="D7">
    <cfRule type="expression" dxfId="336" priority="66">
      <formula>D7&gt;D8</formula>
    </cfRule>
  </conditionalFormatting>
  <conditionalFormatting sqref="D8">
    <cfRule type="expression" dxfId="335" priority="65">
      <formula>D7&lt;D8</formula>
    </cfRule>
  </conditionalFormatting>
  <conditionalFormatting sqref="O35">
    <cfRule type="expression" dxfId="334" priority="64">
      <formula>O35&gt;O36</formula>
    </cfRule>
  </conditionalFormatting>
  <conditionalFormatting sqref="O36">
    <cfRule type="expression" dxfId="333" priority="63">
      <formula>O35&lt;O36</formula>
    </cfRule>
  </conditionalFormatting>
  <conditionalFormatting sqref="P20">
    <cfRule type="expression" dxfId="332" priority="62">
      <formula>O35&gt;O36</formula>
    </cfRule>
  </conditionalFormatting>
  <conditionalFormatting sqref="P51">
    <cfRule type="expression" dxfId="331" priority="61">
      <formula>O35&lt;O36</formula>
    </cfRule>
  </conditionalFormatting>
  <conditionalFormatting sqref="T8">
    <cfRule type="expression" dxfId="330" priority="60">
      <formula>S11&gt;S12</formula>
    </cfRule>
  </conditionalFormatting>
  <conditionalFormatting sqref="V6">
    <cfRule type="expression" dxfId="329" priority="59">
      <formula>U7&gt;U8</formula>
    </cfRule>
  </conditionalFormatting>
  <conditionalFormatting sqref="T15">
    <cfRule type="expression" dxfId="328" priority="58">
      <formula>S11&lt;S12</formula>
    </cfRule>
  </conditionalFormatting>
  <conditionalFormatting sqref="V9">
    <cfRule type="expression" dxfId="327" priority="57">
      <formula>U7&lt;U8</formula>
    </cfRule>
  </conditionalFormatting>
  <conditionalFormatting sqref="T9:T11">
    <cfRule type="expression" dxfId="326" priority="56">
      <formula>S11&gt;S12</formula>
    </cfRule>
  </conditionalFormatting>
  <conditionalFormatting sqref="T12:T14">
    <cfRule type="expression" dxfId="325" priority="55">
      <formula>S11&lt;S12</formula>
    </cfRule>
  </conditionalFormatting>
  <conditionalFormatting sqref="T24">
    <cfRule type="expression" dxfId="324" priority="54">
      <formula>S27&gt;S28</formula>
    </cfRule>
  </conditionalFormatting>
  <conditionalFormatting sqref="T31">
    <cfRule type="expression" dxfId="323" priority="53">
      <formula>S27&lt;S28</formula>
    </cfRule>
  </conditionalFormatting>
  <conditionalFormatting sqref="T25:T27">
    <cfRule type="expression" dxfId="322" priority="52">
      <formula>S27&gt;S28</formula>
    </cfRule>
  </conditionalFormatting>
  <conditionalFormatting sqref="T28:T30">
    <cfRule type="expression" dxfId="321" priority="51">
      <formula>S27&lt;S28</formula>
    </cfRule>
  </conditionalFormatting>
  <conditionalFormatting sqref="T40">
    <cfRule type="expression" dxfId="320" priority="50">
      <formula>S43&gt;S44</formula>
    </cfRule>
  </conditionalFormatting>
  <conditionalFormatting sqref="T47">
    <cfRule type="expression" dxfId="319" priority="49">
      <formula>S43&lt;S44</formula>
    </cfRule>
  </conditionalFormatting>
  <conditionalFormatting sqref="T41:T43">
    <cfRule type="expression" dxfId="318" priority="48">
      <formula>S43&gt;S44</formula>
    </cfRule>
  </conditionalFormatting>
  <conditionalFormatting sqref="T44:T46">
    <cfRule type="expression" dxfId="317" priority="47">
      <formula>S43&lt;S44</formula>
    </cfRule>
  </conditionalFormatting>
  <conditionalFormatting sqref="T56">
    <cfRule type="expression" dxfId="316" priority="46">
      <formula>S59&gt;S60</formula>
    </cfRule>
  </conditionalFormatting>
  <conditionalFormatting sqref="T63">
    <cfRule type="expression" dxfId="315" priority="45">
      <formula>S59&lt;S60</formula>
    </cfRule>
  </conditionalFormatting>
  <conditionalFormatting sqref="T57:T59">
    <cfRule type="expression" dxfId="314" priority="44">
      <formula>S59&gt;S60</formula>
    </cfRule>
  </conditionalFormatting>
  <conditionalFormatting sqref="T60:T62">
    <cfRule type="expression" dxfId="313" priority="43">
      <formula>S59&lt;S60</formula>
    </cfRule>
  </conditionalFormatting>
  <conditionalFormatting sqref="V7">
    <cfRule type="expression" dxfId="312" priority="42">
      <formula>U7&gt;U8</formula>
    </cfRule>
  </conditionalFormatting>
  <conditionalFormatting sqref="V8">
    <cfRule type="expression" dxfId="311" priority="41">
      <formula>U7&lt;U8</formula>
    </cfRule>
  </conditionalFormatting>
  <conditionalFormatting sqref="V14">
    <cfRule type="expression" dxfId="310" priority="40">
      <formula>U15&gt;U16</formula>
    </cfRule>
  </conditionalFormatting>
  <conditionalFormatting sqref="V17">
    <cfRule type="expression" dxfId="309" priority="39">
      <formula>U15&lt;U16</formula>
    </cfRule>
  </conditionalFormatting>
  <conditionalFormatting sqref="V15">
    <cfRule type="expression" dxfId="308" priority="38">
      <formula>U15&gt;U16</formula>
    </cfRule>
  </conditionalFormatting>
  <conditionalFormatting sqref="V16">
    <cfRule type="expression" dxfId="307" priority="37">
      <formula>U15&lt;U16</formula>
    </cfRule>
  </conditionalFormatting>
  <conditionalFormatting sqref="V22">
    <cfRule type="expression" dxfId="306" priority="36">
      <formula>U23&gt;U24</formula>
    </cfRule>
  </conditionalFormatting>
  <conditionalFormatting sqref="V25">
    <cfRule type="expression" dxfId="305" priority="35">
      <formula>U23&lt;U24</formula>
    </cfRule>
  </conditionalFormatting>
  <conditionalFormatting sqref="V23">
    <cfRule type="expression" dxfId="304" priority="34">
      <formula>U23&gt;U24</formula>
    </cfRule>
  </conditionalFormatting>
  <conditionalFormatting sqref="V24">
    <cfRule type="expression" dxfId="303" priority="33">
      <formula>U23&lt;U24</formula>
    </cfRule>
  </conditionalFormatting>
  <conditionalFormatting sqref="V32">
    <cfRule type="expression" dxfId="302" priority="32">
      <formula>U31&gt;U32</formula>
    </cfRule>
  </conditionalFormatting>
  <conditionalFormatting sqref="V33">
    <cfRule type="expression" dxfId="301" priority="31">
      <formula>U31&lt;U32</formula>
    </cfRule>
  </conditionalFormatting>
  <conditionalFormatting sqref="V38">
    <cfRule type="expression" dxfId="300" priority="30">
      <formula>U39&gt;U40</formula>
    </cfRule>
  </conditionalFormatting>
  <conditionalFormatting sqref="V41">
    <cfRule type="expression" dxfId="299" priority="29">
      <formula>U39&lt;U40</formula>
    </cfRule>
  </conditionalFormatting>
  <conditionalFormatting sqref="V39">
    <cfRule type="expression" dxfId="298" priority="28">
      <formula>U39&gt;U40</formula>
    </cfRule>
  </conditionalFormatting>
  <conditionalFormatting sqref="V40">
    <cfRule type="expression" dxfId="297" priority="27">
      <formula>U39&lt;U40</formula>
    </cfRule>
  </conditionalFormatting>
  <conditionalFormatting sqref="V54">
    <cfRule type="expression" dxfId="296" priority="26">
      <formula>U55&gt;U56</formula>
    </cfRule>
  </conditionalFormatting>
  <conditionalFormatting sqref="V57">
    <cfRule type="expression" dxfId="295" priority="25">
      <formula>U55&lt;U56</formula>
    </cfRule>
  </conditionalFormatting>
  <conditionalFormatting sqref="V55">
    <cfRule type="expression" dxfId="294" priority="24">
      <formula>U55&gt;U56</formula>
    </cfRule>
  </conditionalFormatting>
  <conditionalFormatting sqref="V56">
    <cfRule type="expression" dxfId="293" priority="23">
      <formula>U55&lt;U56</formula>
    </cfRule>
  </conditionalFormatting>
  <conditionalFormatting sqref="V62">
    <cfRule type="expression" dxfId="292" priority="22">
      <formula>U63&gt;U64</formula>
    </cfRule>
  </conditionalFormatting>
  <conditionalFormatting sqref="V65">
    <cfRule type="expression" dxfId="291" priority="21">
      <formula>U63&lt;U64</formula>
    </cfRule>
  </conditionalFormatting>
  <conditionalFormatting sqref="V63">
    <cfRule type="expression" dxfId="290" priority="20">
      <formula>U63&gt;U64</formula>
    </cfRule>
  </conditionalFormatting>
  <conditionalFormatting sqref="V64">
    <cfRule type="expression" dxfId="289" priority="19">
      <formula>U63&lt;U64</formula>
    </cfRule>
  </conditionalFormatting>
  <conditionalFormatting sqref="L35:L36">
    <cfRule type="expression" dxfId="288" priority="18">
      <formula>$L$35&gt;$M$35</formula>
    </cfRule>
  </conditionalFormatting>
  <conditionalFormatting sqref="M35:M36">
    <cfRule type="expression" dxfId="287" priority="17">
      <formula>$L$35&lt;$M$35</formula>
    </cfRule>
  </conditionalFormatting>
  <conditionalFormatting sqref="V46">
    <cfRule type="expression" dxfId="286" priority="16">
      <formula>U47&gt;U48</formula>
    </cfRule>
  </conditionalFormatting>
  <conditionalFormatting sqref="V49">
    <cfRule type="expression" dxfId="285" priority="15">
      <formula>U47&lt;U48</formula>
    </cfRule>
  </conditionalFormatting>
  <conditionalFormatting sqref="V47">
    <cfRule type="expression" dxfId="284" priority="14">
      <formula>U47&gt;U48</formula>
    </cfRule>
  </conditionalFormatting>
  <conditionalFormatting sqref="V48">
    <cfRule type="expression" dxfId="283" priority="13">
      <formula>U47&lt;U48</formula>
    </cfRule>
  </conditionalFormatting>
  <conditionalFormatting sqref="R21:R26 R53:R58">
    <cfRule type="expression" dxfId="282" priority="12">
      <formula>Q19&lt;Q20</formula>
    </cfRule>
  </conditionalFormatting>
  <conditionalFormatting sqref="G12 G44">
    <cfRule type="expression" dxfId="281" priority="116">
      <formula>H19&gt;H20</formula>
    </cfRule>
  </conditionalFormatting>
  <conditionalFormatting sqref="G13:G18 G45:G46">
    <cfRule type="expression" dxfId="280" priority="117">
      <formula>H19&gt;H20</formula>
    </cfRule>
  </conditionalFormatting>
  <conditionalFormatting sqref="G19:G26 G51:G52">
    <cfRule type="expression" dxfId="279" priority="118">
      <formula>H19&lt;H20</formula>
    </cfRule>
  </conditionalFormatting>
  <conditionalFormatting sqref="G27 G59">
    <cfRule type="expression" dxfId="278" priority="119">
      <formula>H19&lt;H20</formula>
    </cfRule>
  </conditionalFormatting>
  <conditionalFormatting sqref="G47">
    <cfRule type="expression" dxfId="277" priority="120">
      <formula>H53&gt;#REF!</formula>
    </cfRule>
  </conditionalFormatting>
  <conditionalFormatting sqref="G48">
    <cfRule type="expression" dxfId="276" priority="121">
      <formula>#REF!&gt;H54</formula>
    </cfRule>
  </conditionalFormatting>
  <conditionalFormatting sqref="G53">
    <cfRule type="expression" dxfId="275" priority="122">
      <formula>H53&lt;#REF!</formula>
    </cfRule>
  </conditionalFormatting>
  <conditionalFormatting sqref="G54">
    <cfRule type="expression" dxfId="274" priority="123">
      <formula>#REF!&lt;H54</formula>
    </cfRule>
  </conditionalFormatting>
  <conditionalFormatting sqref="I21:I35">
    <cfRule type="expression" dxfId="273" priority="11">
      <formula>J35&gt;J36</formula>
    </cfRule>
  </conditionalFormatting>
  <conditionalFormatting sqref="I36:I50">
    <cfRule type="expression" dxfId="272" priority="10">
      <formula>J35&lt;J36</formula>
    </cfRule>
  </conditionalFormatting>
  <conditionalFormatting sqref="R12 R44">
    <cfRule type="expression" dxfId="271" priority="124">
      <formula>Q19&gt;Q20</formula>
    </cfRule>
  </conditionalFormatting>
  <conditionalFormatting sqref="R27 R59">
    <cfRule type="expression" dxfId="270" priority="125">
      <formula>Q19&lt;Q20</formula>
    </cfRule>
  </conditionalFormatting>
  <conditionalFormatting sqref="R13:R20 R45:R52">
    <cfRule type="expression" dxfId="269" priority="126">
      <formula>Q19&gt;Q20</formula>
    </cfRule>
  </conditionalFormatting>
  <conditionalFormatting sqref="P21:P35">
    <cfRule type="expression" dxfId="268" priority="9">
      <formula>$O$35&gt;$O$36</formula>
    </cfRule>
  </conditionalFormatting>
  <conditionalFormatting sqref="P36:P50">
    <cfRule type="expression" dxfId="267" priority="8">
      <formula>$O$35&lt;$O$36</formula>
    </cfRule>
  </conditionalFormatting>
  <conditionalFormatting sqref="K36">
    <cfRule type="expression" dxfId="266" priority="7">
      <formula>$L$35&gt;$M$35</formula>
    </cfRule>
  </conditionalFormatting>
  <conditionalFormatting sqref="N36">
    <cfRule type="expression" dxfId="265" priority="6">
      <formula>$L$35&lt;$M$35</formula>
    </cfRule>
  </conditionalFormatting>
  <conditionalFormatting sqref="L33:L34">
    <cfRule type="expression" dxfId="264" priority="5">
      <formula>NOT(OR(ISBLANK($L$35),ISBLANK($M$35)))</formula>
    </cfRule>
  </conditionalFormatting>
  <conditionalFormatting sqref="D63 F59 D55 D47 H51 F43 D39 J35 D31 D23 F27 H19 F11 D15">
    <cfRule type="expression" dxfId="263" priority="4">
      <formula>D11&gt;D12</formula>
    </cfRule>
  </conditionalFormatting>
  <conditionalFormatting sqref="D64 F60 D56 D48 H52 F44 D40 J36 D32 D24 F28 H20 F12 D16">
    <cfRule type="expression" dxfId="262" priority="3">
      <formula>D11&lt;D12</formula>
    </cfRule>
  </conditionalFormatting>
  <conditionalFormatting sqref="U15 U7 S11 Q19 U23 S27 U31 U39 S43 U47 Q51 U55 S59 U63">
    <cfRule type="expression" dxfId="261" priority="2">
      <formula>Q7&gt;Q8</formula>
    </cfRule>
  </conditionalFormatting>
  <conditionalFormatting sqref="U16 U8 S12 Q20 U24 S28 U32 U40 S44 U48 Q52 U56 S60 U64">
    <cfRule type="expression" dxfId="260" priority="1">
      <formula>Q7&lt;Q8</formula>
    </cfRule>
  </conditionalFormatting>
  <pageMargins left="0.7" right="0.7" top="0.75" bottom="0.75" header="0.3" footer="0.3"/>
  <pageSetup paperSize="9" scale="51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showGridLines="0" tabSelected="1" topLeftCell="A31" zoomScale="80" zoomScaleNormal="80" zoomScalePageLayoutView="80" workbookViewId="0">
      <selection activeCell="L55" sqref="L55"/>
    </sheetView>
  </sheetViews>
  <sheetFormatPr defaultColWidth="8.81640625" defaultRowHeight="13" x14ac:dyDescent="0.2"/>
  <cols>
    <col min="1" max="1" width="8.7265625" style="18" customWidth="1"/>
    <col min="2" max="2" width="20.6328125" style="18" customWidth="1"/>
    <col min="3" max="22" width="5.1796875" style="18" customWidth="1"/>
    <col min="23" max="23" width="20.6328125" style="18" customWidth="1"/>
    <col min="24" max="16384" width="8.81640625" style="18"/>
  </cols>
  <sheetData>
    <row r="1" spans="1:24" ht="30" customHeight="1" x14ac:dyDescent="0.2"/>
    <row r="2" spans="1:24" ht="33.75" customHeight="1" thickBot="1" x14ac:dyDescent="0.2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24" ht="30" customHeight="1" thickTop="1" thickBot="1" x14ac:dyDescent="0.25"/>
    <row r="4" spans="1:24" ht="14" customHeight="1" x14ac:dyDescent="0.2">
      <c r="A4" s="45"/>
      <c r="B4" s="46"/>
      <c r="C4" s="46"/>
      <c r="D4" s="46"/>
      <c r="E4" s="46"/>
      <c r="F4" s="46"/>
      <c r="G4" s="95" t="s">
        <v>32</v>
      </c>
      <c r="H4" s="96"/>
      <c r="Q4" s="88" t="s">
        <v>34</v>
      </c>
      <c r="R4" s="89"/>
      <c r="S4" s="46"/>
      <c r="T4" s="46"/>
      <c r="U4" s="46"/>
      <c r="V4" s="46"/>
      <c r="W4" s="46"/>
      <c r="X4" s="47"/>
    </row>
    <row r="5" spans="1:24" x14ac:dyDescent="0.2">
      <c r="A5" s="48"/>
      <c r="D5" s="27"/>
      <c r="E5" s="27"/>
      <c r="F5" s="27"/>
      <c r="G5" s="97"/>
      <c r="H5" s="98"/>
      <c r="Q5" s="90"/>
      <c r="R5" s="91"/>
      <c r="S5" s="27"/>
      <c r="T5" s="27"/>
      <c r="U5" s="27"/>
      <c r="X5" s="49"/>
    </row>
    <row r="6" spans="1:24" ht="13.5" thickBot="1" x14ac:dyDescent="0.25">
      <c r="A6" s="48"/>
      <c r="D6" s="27"/>
      <c r="E6" s="50" t="str">
        <f>IF(IF(D7&gt;D8,B7,B9)=0,"",IF(D7&gt;D8,B7,B9))</f>
        <v/>
      </c>
      <c r="F6" s="27"/>
      <c r="G6" s="97"/>
      <c r="H6" s="98"/>
      <c r="Q6" s="90"/>
      <c r="R6" s="91"/>
      <c r="S6" s="27"/>
      <c r="T6" s="56" t="str">
        <f>IF(IF(U7&gt;U8,W7,W9)=0,"",IF(U7&gt;U8,W7,W9))</f>
        <v/>
      </c>
      <c r="U6" s="27"/>
      <c r="X6" s="49"/>
    </row>
    <row r="7" spans="1:24" ht="13.5" thickTop="1" x14ac:dyDescent="0.2">
      <c r="A7" s="48" t="s">
        <v>36</v>
      </c>
      <c r="B7" s="83" t="s">
        <v>109</v>
      </c>
      <c r="C7" s="31"/>
      <c r="D7" s="64"/>
      <c r="E7" s="27"/>
      <c r="F7" s="27"/>
      <c r="G7" s="27"/>
      <c r="H7" s="49"/>
      <c r="Q7" s="48"/>
      <c r="R7" s="27"/>
      <c r="S7" s="27"/>
      <c r="T7" s="27"/>
      <c r="U7" s="64"/>
      <c r="V7" s="65"/>
      <c r="W7" s="79" t="s">
        <v>103</v>
      </c>
      <c r="X7" s="49" t="s">
        <v>51</v>
      </c>
    </row>
    <row r="8" spans="1:24" ht="17" thickBot="1" x14ac:dyDescent="0.25">
      <c r="A8" s="72" t="s">
        <v>67</v>
      </c>
      <c r="B8" s="84"/>
      <c r="C8" s="57"/>
      <c r="D8" s="40"/>
      <c r="E8" s="28"/>
      <c r="F8" s="27"/>
      <c r="G8" s="27"/>
      <c r="H8" s="49"/>
      <c r="Q8" s="48"/>
      <c r="R8" s="27"/>
      <c r="S8" s="27"/>
      <c r="T8" s="25"/>
      <c r="U8" s="40"/>
      <c r="V8" s="66"/>
      <c r="W8" s="80"/>
      <c r="X8" s="73" t="s">
        <v>67</v>
      </c>
    </row>
    <row r="9" spans="1:24" ht="13.5" customHeight="1" thickTop="1" x14ac:dyDescent="0.2">
      <c r="A9" s="27"/>
      <c r="B9" s="102"/>
      <c r="C9" s="27"/>
      <c r="D9" s="27"/>
      <c r="E9" s="77"/>
      <c r="F9" s="27"/>
      <c r="G9" s="27"/>
      <c r="H9" s="49"/>
      <c r="Q9" s="48"/>
      <c r="R9" s="27"/>
      <c r="S9" s="27"/>
      <c r="T9" s="76"/>
      <c r="U9" s="27"/>
      <c r="V9" s="27"/>
      <c r="W9" s="103"/>
      <c r="X9" s="49"/>
    </row>
    <row r="10" spans="1:24" ht="14.25" customHeight="1" x14ac:dyDescent="0.2">
      <c r="A10" s="27"/>
      <c r="B10" s="102"/>
      <c r="C10" s="27"/>
      <c r="D10" s="27"/>
      <c r="E10" s="77"/>
      <c r="F10" s="27"/>
      <c r="G10" s="50"/>
      <c r="H10" s="49"/>
      <c r="Q10" s="48"/>
      <c r="R10" s="56"/>
      <c r="S10" s="27"/>
      <c r="T10" s="76"/>
      <c r="U10" s="27"/>
      <c r="V10" s="27"/>
      <c r="W10" s="102"/>
      <c r="X10" s="49"/>
    </row>
    <row r="11" spans="1:24" ht="19.5" x14ac:dyDescent="0.2">
      <c r="A11" s="27"/>
      <c r="B11" s="67"/>
      <c r="C11" s="27"/>
      <c r="D11" s="27"/>
      <c r="E11" s="77"/>
      <c r="F11" s="43"/>
      <c r="G11" s="27"/>
      <c r="H11" s="49"/>
      <c r="Q11" s="48"/>
      <c r="R11" s="27"/>
      <c r="S11" s="44"/>
      <c r="T11" s="76"/>
      <c r="U11" s="27"/>
      <c r="V11" s="27"/>
      <c r="W11" s="67"/>
      <c r="X11" s="49"/>
    </row>
    <row r="12" spans="1:24" ht="20" thickBot="1" x14ac:dyDescent="0.25">
      <c r="A12" s="48"/>
      <c r="B12" s="67"/>
      <c r="C12" s="27"/>
      <c r="D12" s="27"/>
      <c r="E12" s="77"/>
      <c r="F12" s="41"/>
      <c r="G12" s="28"/>
      <c r="H12" s="49"/>
      <c r="Q12" s="48"/>
      <c r="R12" s="25"/>
      <c r="S12" s="42"/>
      <c r="T12" s="76"/>
      <c r="U12" s="27"/>
      <c r="V12" s="27"/>
      <c r="W12" s="67"/>
      <c r="X12" s="49"/>
    </row>
    <row r="13" spans="1:24" x14ac:dyDescent="0.2">
      <c r="A13" s="48" t="s">
        <v>37</v>
      </c>
      <c r="B13" s="79" t="s">
        <v>84</v>
      </c>
      <c r="C13" s="27"/>
      <c r="D13" s="27"/>
      <c r="E13" s="77"/>
      <c r="F13" s="27"/>
      <c r="G13" s="77"/>
      <c r="H13" s="49"/>
      <c r="Q13" s="48"/>
      <c r="R13" s="76"/>
      <c r="S13" s="27"/>
      <c r="T13" s="76"/>
      <c r="U13" s="27"/>
      <c r="V13" s="27"/>
      <c r="W13" s="79" t="s">
        <v>69</v>
      </c>
      <c r="X13" s="49" t="s">
        <v>52</v>
      </c>
    </row>
    <row r="14" spans="1:24" ht="13.5" thickBot="1" x14ac:dyDescent="0.25">
      <c r="A14" s="48"/>
      <c r="B14" s="80"/>
      <c r="C14" s="28"/>
      <c r="D14" s="27"/>
      <c r="E14" s="77"/>
      <c r="F14" s="27"/>
      <c r="G14" s="77"/>
      <c r="H14" s="49"/>
      <c r="Q14" s="48"/>
      <c r="R14" s="76"/>
      <c r="S14" s="27"/>
      <c r="T14" s="76"/>
      <c r="U14" s="27"/>
      <c r="V14" s="25"/>
      <c r="W14" s="80"/>
      <c r="X14" s="49"/>
    </row>
    <row r="15" spans="1:24" ht="19.5" x14ac:dyDescent="0.2">
      <c r="A15" s="48"/>
      <c r="B15" s="67"/>
      <c r="C15" s="32"/>
      <c r="D15" s="43"/>
      <c r="E15" s="22"/>
      <c r="F15" s="27"/>
      <c r="G15" s="77"/>
      <c r="H15" s="49"/>
      <c r="Q15" s="48"/>
      <c r="R15" s="76"/>
      <c r="S15" s="27"/>
      <c r="T15" s="23"/>
      <c r="U15" s="44"/>
      <c r="V15" s="34"/>
      <c r="W15" s="67"/>
      <c r="X15" s="49"/>
    </row>
    <row r="16" spans="1:24" ht="20" thickBot="1" x14ac:dyDescent="0.25">
      <c r="A16" s="48"/>
      <c r="B16" s="67"/>
      <c r="C16" s="32"/>
      <c r="D16" s="41"/>
      <c r="E16" s="27"/>
      <c r="F16" s="27"/>
      <c r="G16" s="77"/>
      <c r="H16" s="49"/>
      <c r="L16" s="78" t="str">
        <f>IF(OR(L35="",M35=""),"","優勝")</f>
        <v/>
      </c>
      <c r="M16" s="78"/>
      <c r="Q16" s="48"/>
      <c r="R16" s="76"/>
      <c r="S16" s="27"/>
      <c r="T16" s="27"/>
      <c r="U16" s="42"/>
      <c r="V16" s="34"/>
      <c r="W16" s="67"/>
      <c r="X16" s="49"/>
    </row>
    <row r="17" spans="1:24" x14ac:dyDescent="0.2">
      <c r="A17" s="48" t="s">
        <v>38</v>
      </c>
      <c r="B17" s="79" t="s">
        <v>70</v>
      </c>
      <c r="C17" s="22"/>
      <c r="D17" s="27"/>
      <c r="E17" s="50"/>
      <c r="F17" s="27"/>
      <c r="G17" s="77"/>
      <c r="H17" s="49"/>
      <c r="L17" s="78"/>
      <c r="M17" s="78"/>
      <c r="Q17" s="48"/>
      <c r="R17" s="76"/>
      <c r="S17" s="27"/>
      <c r="T17" s="56"/>
      <c r="U17" s="27"/>
      <c r="V17" s="23"/>
      <c r="W17" s="79" t="s">
        <v>123</v>
      </c>
      <c r="X17" s="49" t="s">
        <v>53</v>
      </c>
    </row>
    <row r="18" spans="1:24" ht="13.5" thickBot="1" x14ac:dyDescent="0.25">
      <c r="A18" s="48"/>
      <c r="B18" s="80"/>
      <c r="C18" s="27"/>
      <c r="D18" s="27"/>
      <c r="E18" s="27"/>
      <c r="F18" s="27"/>
      <c r="G18" s="77"/>
      <c r="H18" s="49"/>
      <c r="I18" s="1"/>
      <c r="L18" s="78"/>
      <c r="M18" s="78"/>
      <c r="P18" s="2" t="str">
        <f>IF(IF(Q19&gt;Q20,R10,R29)=0,"",IF(Q19&gt;Q20,R10,R29))</f>
        <v/>
      </c>
      <c r="Q18" s="48"/>
      <c r="R18" s="76"/>
      <c r="S18" s="27"/>
      <c r="T18" s="27"/>
      <c r="U18" s="27"/>
      <c r="V18" s="27"/>
      <c r="W18" s="80"/>
      <c r="X18" s="49"/>
    </row>
    <row r="19" spans="1:24" ht="13.5" customHeight="1" x14ac:dyDescent="0.2">
      <c r="A19" s="48"/>
      <c r="B19" s="67"/>
      <c r="C19" s="27"/>
      <c r="D19" s="27"/>
      <c r="E19" s="27"/>
      <c r="F19" s="27"/>
      <c r="G19" s="77"/>
      <c r="H19" s="43"/>
      <c r="L19" s="75" t="str">
        <f>IF(L35&gt;M35,K34,N34)</f>
        <v/>
      </c>
      <c r="M19" s="75"/>
      <c r="Q19" s="44"/>
      <c r="R19" s="76"/>
      <c r="S19" s="27"/>
      <c r="T19" s="27"/>
      <c r="U19" s="27"/>
      <c r="V19" s="27"/>
      <c r="W19" s="67"/>
      <c r="X19" s="49"/>
    </row>
    <row r="20" spans="1:24" ht="20" thickBot="1" x14ac:dyDescent="0.25">
      <c r="A20" s="48"/>
      <c r="B20" s="67"/>
      <c r="C20" s="27"/>
      <c r="D20" s="27"/>
      <c r="E20" s="27"/>
      <c r="F20" s="27"/>
      <c r="G20" s="77"/>
      <c r="H20" s="41"/>
      <c r="I20" s="28"/>
      <c r="L20" s="75"/>
      <c r="M20" s="75"/>
      <c r="P20" s="25"/>
      <c r="Q20" s="42"/>
      <c r="R20" s="76"/>
      <c r="S20" s="27"/>
      <c r="T20" s="27"/>
      <c r="U20" s="27"/>
      <c r="V20" s="27"/>
      <c r="W20" s="67"/>
      <c r="X20" s="49"/>
    </row>
    <row r="21" spans="1:24" x14ac:dyDescent="0.2">
      <c r="A21" s="48" t="s">
        <v>39</v>
      </c>
      <c r="B21" s="79" t="s">
        <v>118</v>
      </c>
      <c r="C21" s="27"/>
      <c r="D21" s="27"/>
      <c r="E21" s="27"/>
      <c r="F21" s="27"/>
      <c r="G21" s="77"/>
      <c r="H21" s="49"/>
      <c r="I21" s="77"/>
      <c r="L21" s="75"/>
      <c r="M21" s="75"/>
      <c r="P21" s="76"/>
      <c r="Q21" s="48"/>
      <c r="R21" s="76"/>
      <c r="S21" s="27"/>
      <c r="T21" s="27"/>
      <c r="U21" s="27"/>
      <c r="V21" s="27"/>
      <c r="W21" s="79" t="s">
        <v>124</v>
      </c>
      <c r="X21" s="49" t="s">
        <v>54</v>
      </c>
    </row>
    <row r="22" spans="1:24" ht="13.5" customHeight="1" thickBot="1" x14ac:dyDescent="0.25">
      <c r="A22" s="48"/>
      <c r="B22" s="80"/>
      <c r="C22" s="28"/>
      <c r="D22" s="27"/>
      <c r="E22" s="50"/>
      <c r="F22" s="27"/>
      <c r="G22" s="77"/>
      <c r="H22" s="49"/>
      <c r="I22" s="77"/>
      <c r="L22" s="75"/>
      <c r="M22" s="75"/>
      <c r="P22" s="76"/>
      <c r="Q22" s="48"/>
      <c r="R22" s="76"/>
      <c r="S22" s="27"/>
      <c r="T22" s="56"/>
      <c r="U22" s="27"/>
      <c r="V22" s="25"/>
      <c r="W22" s="80"/>
      <c r="X22" s="49"/>
    </row>
    <row r="23" spans="1:24" ht="19.5" x14ac:dyDescent="0.2">
      <c r="A23" s="48"/>
      <c r="B23" s="67"/>
      <c r="C23" s="32"/>
      <c r="D23" s="43"/>
      <c r="E23" s="27"/>
      <c r="F23" s="27"/>
      <c r="G23" s="77"/>
      <c r="H23" s="49"/>
      <c r="I23" s="77"/>
      <c r="L23" s="75"/>
      <c r="M23" s="75"/>
      <c r="P23" s="76"/>
      <c r="Q23" s="48"/>
      <c r="R23" s="76"/>
      <c r="S23" s="27"/>
      <c r="T23" s="27"/>
      <c r="U23" s="44"/>
      <c r="V23" s="34"/>
      <c r="W23" s="67"/>
      <c r="X23" s="49"/>
    </row>
    <row r="24" spans="1:24" ht="20" thickBot="1" x14ac:dyDescent="0.25">
      <c r="A24" s="48"/>
      <c r="B24" s="67"/>
      <c r="C24" s="32"/>
      <c r="D24" s="41"/>
      <c r="E24" s="28"/>
      <c r="F24" s="27"/>
      <c r="G24" s="77"/>
      <c r="H24" s="49"/>
      <c r="I24" s="77"/>
      <c r="L24" s="75"/>
      <c r="M24" s="75"/>
      <c r="P24" s="76"/>
      <c r="Q24" s="48"/>
      <c r="R24" s="76"/>
      <c r="S24" s="27"/>
      <c r="T24" s="25"/>
      <c r="U24" s="42"/>
      <c r="V24" s="34"/>
      <c r="W24" s="67"/>
      <c r="X24" s="49"/>
    </row>
    <row r="25" spans="1:24" x14ac:dyDescent="0.2">
      <c r="A25" s="48" t="s">
        <v>40</v>
      </c>
      <c r="B25" s="79" t="s">
        <v>119</v>
      </c>
      <c r="C25" s="22"/>
      <c r="D25" s="27"/>
      <c r="E25" s="77"/>
      <c r="F25" s="27"/>
      <c r="G25" s="77"/>
      <c r="H25" s="49"/>
      <c r="I25" s="77"/>
      <c r="L25" s="75"/>
      <c r="M25" s="75"/>
      <c r="P25" s="76"/>
      <c r="Q25" s="48"/>
      <c r="R25" s="76"/>
      <c r="S25" s="27"/>
      <c r="T25" s="76"/>
      <c r="U25" s="27"/>
      <c r="V25" s="23"/>
      <c r="W25" s="79" t="s">
        <v>125</v>
      </c>
      <c r="X25" s="49" t="s">
        <v>55</v>
      </c>
    </row>
    <row r="26" spans="1:24" ht="13.5" thickBot="1" x14ac:dyDescent="0.25">
      <c r="A26" s="48"/>
      <c r="B26" s="80"/>
      <c r="C26" s="27"/>
      <c r="D26" s="27"/>
      <c r="E26" s="77"/>
      <c r="F26" s="27"/>
      <c r="G26" s="77"/>
      <c r="H26" s="49"/>
      <c r="I26" s="77"/>
      <c r="L26" s="75"/>
      <c r="M26" s="75"/>
      <c r="P26" s="76"/>
      <c r="Q26" s="48"/>
      <c r="R26" s="76"/>
      <c r="S26" s="27"/>
      <c r="T26" s="76"/>
      <c r="U26" s="27"/>
      <c r="V26" s="27"/>
      <c r="W26" s="80"/>
      <c r="X26" s="49"/>
    </row>
    <row r="27" spans="1:24" ht="19.5" x14ac:dyDescent="0.2">
      <c r="A27" s="48"/>
      <c r="B27" s="67"/>
      <c r="C27" s="27"/>
      <c r="D27" s="27"/>
      <c r="E27" s="77"/>
      <c r="F27" s="43"/>
      <c r="G27" s="22"/>
      <c r="H27" s="49"/>
      <c r="I27" s="77"/>
      <c r="L27" s="75"/>
      <c r="M27" s="75"/>
      <c r="P27" s="76"/>
      <c r="Q27" s="48"/>
      <c r="R27" s="23"/>
      <c r="S27" s="44"/>
      <c r="T27" s="76"/>
      <c r="U27" s="27"/>
      <c r="V27" s="27"/>
      <c r="W27" s="67"/>
      <c r="X27" s="49"/>
    </row>
    <row r="28" spans="1:24" ht="19.5" x14ac:dyDescent="0.2">
      <c r="A28" s="48"/>
      <c r="B28" s="67"/>
      <c r="C28" s="27"/>
      <c r="D28" s="27"/>
      <c r="E28" s="77"/>
      <c r="F28" s="41"/>
      <c r="G28" s="27"/>
      <c r="H28" s="49"/>
      <c r="I28" s="77"/>
      <c r="L28" s="75"/>
      <c r="M28" s="75"/>
      <c r="P28" s="76"/>
      <c r="Q28" s="48"/>
      <c r="R28" s="27"/>
      <c r="S28" s="42"/>
      <c r="T28" s="76"/>
      <c r="U28" s="27"/>
      <c r="V28" s="27"/>
      <c r="W28" s="67"/>
      <c r="X28" s="49"/>
    </row>
    <row r="29" spans="1:24" ht="16.5" x14ac:dyDescent="0.2">
      <c r="A29" s="48"/>
      <c r="B29" s="68"/>
      <c r="D29" s="27"/>
      <c r="E29" s="77"/>
      <c r="F29" s="27"/>
      <c r="G29" s="50"/>
      <c r="H29" s="49"/>
      <c r="I29" s="77"/>
      <c r="L29" s="75"/>
      <c r="M29" s="75"/>
      <c r="P29" s="76"/>
      <c r="Q29" s="48"/>
      <c r="R29" s="56"/>
      <c r="S29" s="27"/>
      <c r="T29" s="76"/>
      <c r="U29" s="27"/>
      <c r="W29" s="68"/>
      <c r="X29" s="49"/>
    </row>
    <row r="30" spans="1:24" ht="17" thickBot="1" x14ac:dyDescent="0.25">
      <c r="A30" s="48"/>
      <c r="B30" s="68"/>
      <c r="D30" s="27"/>
      <c r="E30" s="77"/>
      <c r="F30" s="27"/>
      <c r="G30" s="27"/>
      <c r="H30" s="49"/>
      <c r="I30" s="77"/>
      <c r="L30" s="75"/>
      <c r="M30" s="75"/>
      <c r="P30" s="76"/>
      <c r="Q30" s="48"/>
      <c r="R30" s="27"/>
      <c r="S30" s="27"/>
      <c r="T30" s="76"/>
      <c r="U30" s="27"/>
      <c r="W30" s="68"/>
      <c r="X30" s="49"/>
    </row>
    <row r="31" spans="1:24" x14ac:dyDescent="0.2">
      <c r="A31" s="48" t="s">
        <v>42</v>
      </c>
      <c r="B31" s="79" t="s">
        <v>81</v>
      </c>
      <c r="C31" s="27"/>
      <c r="D31" s="64"/>
      <c r="E31" s="22"/>
      <c r="F31" s="27"/>
      <c r="G31" s="27"/>
      <c r="H31" s="49"/>
      <c r="I31" s="77"/>
      <c r="L31" s="75"/>
      <c r="M31" s="75"/>
      <c r="P31" s="76"/>
      <c r="Q31" s="48"/>
      <c r="R31" s="27"/>
      <c r="S31" s="27"/>
      <c r="T31" s="23"/>
      <c r="U31" s="64"/>
      <c r="V31" s="65"/>
      <c r="W31" s="79" t="s">
        <v>126</v>
      </c>
      <c r="X31" s="49" t="s">
        <v>56</v>
      </c>
    </row>
    <row r="32" spans="1:24" ht="13.5" customHeight="1" thickBot="1" x14ac:dyDescent="0.25">
      <c r="A32" s="48"/>
      <c r="B32" s="80"/>
      <c r="C32" s="57"/>
      <c r="D32" s="40"/>
      <c r="E32" s="27"/>
      <c r="F32" s="27"/>
      <c r="G32" s="27"/>
      <c r="H32" s="49"/>
      <c r="I32" s="77"/>
      <c r="L32" s="75"/>
      <c r="M32" s="75"/>
      <c r="P32" s="76"/>
      <c r="Q32" s="48"/>
      <c r="R32" s="27"/>
      <c r="S32" s="27"/>
      <c r="T32" s="27"/>
      <c r="U32" s="40"/>
      <c r="V32" s="66"/>
      <c r="W32" s="80"/>
      <c r="X32" s="49"/>
    </row>
    <row r="33" spans="1:24" ht="13.5" customHeight="1" x14ac:dyDescent="0.2">
      <c r="A33" s="48"/>
      <c r="B33" s="82"/>
      <c r="C33" s="27"/>
      <c r="D33" s="27"/>
      <c r="E33" s="50"/>
      <c r="F33" s="27"/>
      <c r="G33" s="27"/>
      <c r="H33" s="49"/>
      <c r="I33" s="77"/>
      <c r="J33" s="59"/>
      <c r="K33" s="59"/>
      <c r="L33" s="58"/>
      <c r="M33" s="60"/>
      <c r="N33" s="59"/>
      <c r="O33" s="59"/>
      <c r="P33" s="76"/>
      <c r="Q33" s="48"/>
      <c r="R33" s="27"/>
      <c r="S33" s="27"/>
      <c r="T33" s="56"/>
      <c r="U33" s="27"/>
      <c r="V33" s="27"/>
      <c r="W33" s="81"/>
      <c r="X33" s="49"/>
    </row>
    <row r="34" spans="1:24" x14ac:dyDescent="0.2">
      <c r="A34" s="48"/>
      <c r="B34" s="82"/>
      <c r="C34" s="27"/>
      <c r="D34" s="27"/>
      <c r="E34" s="27"/>
      <c r="F34" s="27"/>
      <c r="G34" s="27"/>
      <c r="H34" s="49"/>
      <c r="I34" s="77"/>
      <c r="J34" s="59"/>
      <c r="K34" s="2" t="str">
        <f>IF(IF(J35&gt;J36,I18,I53)=0,"",IF(J35&gt;J36,I18,I53))</f>
        <v/>
      </c>
      <c r="L34" s="58"/>
      <c r="M34" s="60"/>
      <c r="N34" s="61" t="str">
        <f>IF(IF(O35&gt;O36,P18,P53)=0,"",IF(O35&gt;O36,P18,P53))</f>
        <v/>
      </c>
      <c r="O34" s="59"/>
      <c r="P34" s="76"/>
      <c r="Q34" s="48"/>
      <c r="R34" s="27"/>
      <c r="S34" s="27"/>
      <c r="T34" s="27"/>
      <c r="U34" s="27"/>
      <c r="V34" s="27"/>
      <c r="W34" s="82"/>
      <c r="X34" s="49"/>
    </row>
    <row r="35" spans="1:24" ht="15.5" thickBot="1" x14ac:dyDescent="0.25">
      <c r="A35" s="51"/>
      <c r="B35" s="52"/>
      <c r="C35" s="53"/>
      <c r="D35" s="53"/>
      <c r="E35" s="53"/>
      <c r="F35" s="53"/>
      <c r="G35" s="53"/>
      <c r="H35" s="54"/>
      <c r="I35" s="77"/>
      <c r="J35" s="43"/>
      <c r="K35" s="62"/>
      <c r="L35" s="44"/>
      <c r="M35" s="43"/>
      <c r="N35" s="62"/>
      <c r="O35" s="44"/>
      <c r="P35" s="76"/>
      <c r="Q35" s="51"/>
      <c r="R35" s="53"/>
      <c r="S35" s="53"/>
      <c r="T35" s="53"/>
      <c r="U35" s="53"/>
      <c r="V35" s="53"/>
      <c r="W35" s="52"/>
      <c r="X35" s="54"/>
    </row>
    <row r="36" spans="1:24" x14ac:dyDescent="0.2">
      <c r="A36" s="45"/>
      <c r="B36" s="46"/>
      <c r="C36" s="46"/>
      <c r="D36" s="46"/>
      <c r="E36" s="46"/>
      <c r="F36" s="46"/>
      <c r="G36" s="95" t="s">
        <v>35</v>
      </c>
      <c r="H36" s="96"/>
      <c r="I36" s="77"/>
      <c r="J36" s="41"/>
      <c r="K36" s="63"/>
      <c r="L36" s="58"/>
      <c r="M36" s="58"/>
      <c r="N36" s="63"/>
      <c r="O36" s="42"/>
      <c r="P36" s="76"/>
      <c r="Q36" s="88" t="s">
        <v>33</v>
      </c>
      <c r="R36" s="89"/>
      <c r="S36" s="46"/>
      <c r="T36" s="46"/>
      <c r="U36" s="46"/>
      <c r="V36" s="46"/>
      <c r="W36" s="46"/>
      <c r="X36" s="47"/>
    </row>
    <row r="37" spans="1:24" ht="13.5" customHeight="1" x14ac:dyDescent="0.2">
      <c r="A37" s="48"/>
      <c r="D37" s="27"/>
      <c r="E37" s="27"/>
      <c r="F37" s="27"/>
      <c r="G37" s="97"/>
      <c r="H37" s="98"/>
      <c r="I37" s="77"/>
      <c r="J37" s="59"/>
      <c r="K37" s="59"/>
      <c r="L37" s="59"/>
      <c r="M37" s="59"/>
      <c r="N37" s="59"/>
      <c r="O37" s="59"/>
      <c r="P37" s="76"/>
      <c r="Q37" s="90"/>
      <c r="R37" s="91"/>
      <c r="S37" s="27"/>
      <c r="T37" s="27"/>
      <c r="U37" s="27"/>
      <c r="X37" s="49"/>
    </row>
    <row r="38" spans="1:24" ht="14.25" customHeight="1" thickBot="1" x14ac:dyDescent="0.25">
      <c r="A38" s="48"/>
      <c r="D38" s="27"/>
      <c r="E38" s="50" t="str">
        <f>IF(IF(D39&gt;D40,B39,B41)=0,"",IF(D39&gt;D40,B39,B41))</f>
        <v/>
      </c>
      <c r="F38" s="27"/>
      <c r="G38" s="97"/>
      <c r="H38" s="98"/>
      <c r="I38" s="77"/>
      <c r="J38" s="59"/>
      <c r="K38" s="59"/>
      <c r="L38" s="59"/>
      <c r="M38" s="59"/>
      <c r="N38" s="59"/>
      <c r="O38" s="59"/>
      <c r="P38" s="76"/>
      <c r="Q38" s="90"/>
      <c r="R38" s="91"/>
      <c r="S38" s="27"/>
      <c r="T38" s="56" t="str">
        <f>IF(IF(U39&gt;U40,W39,W41)=0,"",IF(U39&gt;U40,W39,W41))</f>
        <v/>
      </c>
      <c r="U38" s="27"/>
      <c r="X38" s="49"/>
    </row>
    <row r="39" spans="1:24" x14ac:dyDescent="0.2">
      <c r="A39" s="48" t="s">
        <v>44</v>
      </c>
      <c r="B39" s="79" t="s">
        <v>117</v>
      </c>
      <c r="C39" s="70"/>
      <c r="D39" s="64"/>
      <c r="E39" s="27"/>
      <c r="F39" s="27"/>
      <c r="G39" s="27"/>
      <c r="H39" s="49"/>
      <c r="I39" s="77"/>
      <c r="J39" s="59"/>
      <c r="K39" s="59"/>
      <c r="L39" s="59"/>
      <c r="M39" s="59"/>
      <c r="N39" s="59"/>
      <c r="O39" s="59"/>
      <c r="P39" s="76"/>
      <c r="Q39" s="48"/>
      <c r="R39" s="27"/>
      <c r="S39" s="27"/>
      <c r="T39" s="27"/>
      <c r="U39" s="64"/>
      <c r="V39" s="65"/>
      <c r="W39" s="79" t="s">
        <v>127</v>
      </c>
      <c r="X39" s="49" t="s">
        <v>58</v>
      </c>
    </row>
    <row r="40" spans="1:24" ht="17" thickBot="1" x14ac:dyDescent="0.25">
      <c r="A40" s="72" t="s">
        <v>67</v>
      </c>
      <c r="B40" s="80"/>
      <c r="C40" s="69"/>
      <c r="D40" s="40"/>
      <c r="E40" s="28"/>
      <c r="F40" s="27"/>
      <c r="G40" s="27"/>
      <c r="H40" s="49"/>
      <c r="I40" s="77"/>
      <c r="J40" s="59"/>
      <c r="K40" s="59"/>
      <c r="L40" s="59"/>
      <c r="M40" s="59"/>
      <c r="N40" s="59"/>
      <c r="O40" s="59"/>
      <c r="P40" s="76"/>
      <c r="Q40" s="48"/>
      <c r="R40" s="27"/>
      <c r="S40" s="27"/>
      <c r="T40" s="25"/>
      <c r="U40" s="40"/>
      <c r="V40" s="66"/>
      <c r="W40" s="80"/>
      <c r="X40" s="73" t="s">
        <v>67</v>
      </c>
    </row>
    <row r="41" spans="1:24" ht="13.5" customHeight="1" x14ac:dyDescent="0.2">
      <c r="A41" s="48"/>
      <c r="B41" s="103"/>
      <c r="C41" s="27"/>
      <c r="D41" s="27"/>
      <c r="E41" s="77"/>
      <c r="F41" s="27"/>
      <c r="G41" s="27"/>
      <c r="H41" s="49"/>
      <c r="I41" s="77"/>
      <c r="J41" s="59"/>
      <c r="K41" s="59"/>
      <c r="L41" s="59"/>
      <c r="M41" s="59"/>
      <c r="N41" s="59"/>
      <c r="O41" s="59"/>
      <c r="P41" s="76"/>
      <c r="Q41" s="48"/>
      <c r="R41" s="27"/>
      <c r="S41" s="27"/>
      <c r="T41" s="76"/>
      <c r="U41" s="27"/>
      <c r="V41" s="27"/>
      <c r="W41" s="103"/>
      <c r="X41" s="49"/>
    </row>
    <row r="42" spans="1:24" ht="14.25" customHeight="1" x14ac:dyDescent="0.2">
      <c r="A42" s="48"/>
      <c r="B42" s="102"/>
      <c r="C42" s="27"/>
      <c r="D42" s="27"/>
      <c r="E42" s="77"/>
      <c r="F42" s="27"/>
      <c r="G42" s="50"/>
      <c r="H42" s="49"/>
      <c r="I42" s="77"/>
      <c r="P42" s="76"/>
      <c r="Q42" s="48"/>
      <c r="R42" s="56"/>
      <c r="S42" s="27"/>
      <c r="T42" s="76"/>
      <c r="U42" s="27"/>
      <c r="V42" s="27"/>
      <c r="W42" s="102"/>
      <c r="X42" s="49"/>
    </row>
    <row r="43" spans="1:24" ht="19.5" x14ac:dyDescent="0.2">
      <c r="A43" s="48"/>
      <c r="B43" s="67"/>
      <c r="C43" s="27"/>
      <c r="D43" s="27"/>
      <c r="E43" s="77"/>
      <c r="F43" s="43"/>
      <c r="G43" s="27"/>
      <c r="H43" s="49"/>
      <c r="I43" s="77"/>
      <c r="P43" s="76"/>
      <c r="Q43" s="48"/>
      <c r="R43" s="27"/>
      <c r="S43" s="44"/>
      <c r="T43" s="76"/>
      <c r="U43" s="27"/>
      <c r="V43" s="27"/>
      <c r="W43" s="67"/>
      <c r="X43" s="49"/>
    </row>
    <row r="44" spans="1:24" ht="20" thickBot="1" x14ac:dyDescent="0.25">
      <c r="A44" s="48"/>
      <c r="B44" s="67"/>
      <c r="C44" s="27"/>
      <c r="D44" s="27"/>
      <c r="E44" s="77"/>
      <c r="F44" s="41"/>
      <c r="G44" s="28"/>
      <c r="H44" s="49"/>
      <c r="I44" s="77"/>
      <c r="P44" s="76"/>
      <c r="Q44" s="48"/>
      <c r="R44" s="25"/>
      <c r="S44" s="42"/>
      <c r="T44" s="76"/>
      <c r="U44" s="27"/>
      <c r="V44" s="27"/>
      <c r="W44" s="67"/>
      <c r="X44" s="49"/>
    </row>
    <row r="45" spans="1:24" ht="13.5" customHeight="1" x14ac:dyDescent="0.2">
      <c r="A45" s="48" t="s">
        <v>45</v>
      </c>
      <c r="B45" s="79" t="s">
        <v>120</v>
      </c>
      <c r="C45" s="27"/>
      <c r="D45" s="27"/>
      <c r="E45" s="77"/>
      <c r="F45" s="27"/>
      <c r="G45" s="77"/>
      <c r="H45" s="49"/>
      <c r="I45" s="77"/>
      <c r="P45" s="76"/>
      <c r="Q45" s="48"/>
      <c r="R45" s="76"/>
      <c r="S45" s="27"/>
      <c r="T45" s="76"/>
      <c r="U45" s="27"/>
      <c r="V45" s="27"/>
      <c r="W45" s="79" t="s">
        <v>128</v>
      </c>
      <c r="X45" s="49" t="s">
        <v>52</v>
      </c>
    </row>
    <row r="46" spans="1:24" ht="14.25" customHeight="1" thickBot="1" x14ac:dyDescent="0.25">
      <c r="A46" s="48"/>
      <c r="B46" s="80"/>
      <c r="C46" s="28"/>
      <c r="D46" s="27"/>
      <c r="E46" s="77"/>
      <c r="F46" s="27"/>
      <c r="G46" s="77"/>
      <c r="H46" s="49"/>
      <c r="I46" s="77"/>
      <c r="P46" s="76"/>
      <c r="Q46" s="48"/>
      <c r="R46" s="76"/>
      <c r="S46" s="27"/>
      <c r="T46" s="76"/>
      <c r="U46" s="27"/>
      <c r="V46" s="25"/>
      <c r="W46" s="80"/>
      <c r="X46" s="49"/>
    </row>
    <row r="47" spans="1:24" ht="19.5" x14ac:dyDescent="0.2">
      <c r="A47" s="48"/>
      <c r="B47" s="67"/>
      <c r="C47" s="32"/>
      <c r="D47" s="43"/>
      <c r="E47" s="22"/>
      <c r="F47" s="27"/>
      <c r="G47" s="77"/>
      <c r="H47" s="49"/>
      <c r="I47" s="77"/>
      <c r="P47" s="76"/>
      <c r="Q47" s="48"/>
      <c r="R47" s="76"/>
      <c r="S47" s="27"/>
      <c r="T47" s="23"/>
      <c r="U47" s="44"/>
      <c r="V47" s="34"/>
      <c r="W47" s="67"/>
      <c r="X47" s="49"/>
    </row>
    <row r="48" spans="1:24" ht="20" thickBot="1" x14ac:dyDescent="0.25">
      <c r="A48" s="48"/>
      <c r="B48" s="67"/>
      <c r="C48" s="32"/>
      <c r="D48" s="41"/>
      <c r="E48" s="27"/>
      <c r="F48" s="27"/>
      <c r="G48" s="77"/>
      <c r="H48" s="49"/>
      <c r="I48" s="77"/>
      <c r="P48" s="76"/>
      <c r="Q48" s="48"/>
      <c r="R48" s="76"/>
      <c r="S48" s="27"/>
      <c r="T48" s="27"/>
      <c r="U48" s="42"/>
      <c r="V48" s="34"/>
      <c r="W48" s="67"/>
      <c r="X48" s="49"/>
    </row>
    <row r="49" spans="1:24" ht="13.5" customHeight="1" x14ac:dyDescent="0.2">
      <c r="A49" s="48" t="s">
        <v>46</v>
      </c>
      <c r="B49" s="79" t="s">
        <v>121</v>
      </c>
      <c r="C49" s="22"/>
      <c r="D49" s="27"/>
      <c r="E49" s="50"/>
      <c r="F49" s="27"/>
      <c r="G49" s="77"/>
      <c r="H49" s="49"/>
      <c r="I49" s="77"/>
      <c r="P49" s="76"/>
      <c r="Q49" s="48"/>
      <c r="R49" s="76"/>
      <c r="S49" s="27"/>
      <c r="T49" s="56"/>
      <c r="U49" s="27"/>
      <c r="V49" s="23"/>
      <c r="W49" s="79" t="s">
        <v>129</v>
      </c>
      <c r="X49" s="49" t="s">
        <v>60</v>
      </c>
    </row>
    <row r="50" spans="1:24" ht="14.25" customHeight="1" thickBot="1" x14ac:dyDescent="0.25">
      <c r="A50" s="48"/>
      <c r="B50" s="80"/>
      <c r="C50" s="27"/>
      <c r="D50" s="27"/>
      <c r="E50" s="27"/>
      <c r="F50" s="27"/>
      <c r="G50" s="77"/>
      <c r="H50" s="49"/>
      <c r="I50" s="77"/>
      <c r="P50" s="76"/>
      <c r="Q50" s="48"/>
      <c r="R50" s="76"/>
      <c r="S50" s="27"/>
      <c r="T50" s="27"/>
      <c r="U50" s="27"/>
      <c r="V50" s="27"/>
      <c r="W50" s="80"/>
      <c r="X50" s="49"/>
    </row>
    <row r="51" spans="1:24" ht="19.5" x14ac:dyDescent="0.2">
      <c r="A51" s="48"/>
      <c r="B51" s="67"/>
      <c r="C51" s="27"/>
      <c r="D51" s="27"/>
      <c r="E51" s="27"/>
      <c r="F51" s="27"/>
      <c r="G51" s="77"/>
      <c r="H51" s="43"/>
      <c r="I51" s="22"/>
      <c r="P51" s="23"/>
      <c r="Q51" s="44"/>
      <c r="R51" s="76"/>
      <c r="S51" s="27"/>
      <c r="T51" s="27"/>
      <c r="U51" s="27"/>
      <c r="V51" s="27"/>
      <c r="W51" s="67"/>
      <c r="X51" s="49"/>
    </row>
    <row r="52" spans="1:24" ht="20" thickBot="1" x14ac:dyDescent="0.25">
      <c r="A52" s="48"/>
      <c r="B52" s="67"/>
      <c r="C52" s="27"/>
      <c r="D52" s="27"/>
      <c r="E52" s="27"/>
      <c r="F52" s="27"/>
      <c r="G52" s="77"/>
      <c r="H52" s="41"/>
      <c r="Q52" s="42"/>
      <c r="R52" s="76"/>
      <c r="S52" s="27"/>
      <c r="T52" s="27"/>
      <c r="U52" s="27"/>
      <c r="V52" s="27"/>
      <c r="W52" s="67"/>
      <c r="X52" s="49"/>
    </row>
    <row r="53" spans="1:24" ht="13.5" customHeight="1" x14ac:dyDescent="0.2">
      <c r="A53" s="48"/>
      <c r="D53" s="27"/>
      <c r="E53" s="27"/>
      <c r="F53" s="27"/>
      <c r="G53" s="77"/>
      <c r="H53" s="49"/>
      <c r="I53" s="1"/>
      <c r="P53" s="2" t="str">
        <f>IF(IF(Q51&gt;Q52,R42,R61)=0,"",IF(Q51&gt;Q52,R42,R61))</f>
        <v/>
      </c>
      <c r="Q53" s="48"/>
      <c r="R53" s="76"/>
      <c r="S53" s="27"/>
      <c r="T53" s="27"/>
      <c r="U53" s="27"/>
      <c r="V53" s="27"/>
      <c r="W53" s="79" t="s">
        <v>130</v>
      </c>
      <c r="X53" s="49" t="s">
        <v>61</v>
      </c>
    </row>
    <row r="54" spans="1:24" ht="14.25" customHeight="1" thickBot="1" x14ac:dyDescent="0.25">
      <c r="A54" s="48"/>
      <c r="D54" s="27"/>
      <c r="E54" s="50" t="str">
        <f>IF(IF(D55&gt;D56,B55,B57)=0,"",IF(D55&gt;D56,B55,B57))</f>
        <v/>
      </c>
      <c r="F54" s="27"/>
      <c r="G54" s="77"/>
      <c r="H54" s="49"/>
      <c r="Q54" s="48"/>
      <c r="R54" s="76"/>
      <c r="S54" s="27"/>
      <c r="T54" s="56"/>
      <c r="U54" s="27"/>
      <c r="V54" s="25"/>
      <c r="W54" s="80"/>
      <c r="X54" s="49"/>
    </row>
    <row r="55" spans="1:24" ht="19.5" x14ac:dyDescent="0.2">
      <c r="A55" s="71" t="s">
        <v>47</v>
      </c>
      <c r="B55" s="79" t="s">
        <v>132</v>
      </c>
      <c r="C55" s="70"/>
      <c r="D55" s="64"/>
      <c r="E55" s="27"/>
      <c r="F55" s="27"/>
      <c r="G55" s="77"/>
      <c r="H55" s="49"/>
      <c r="Q55" s="48"/>
      <c r="R55" s="76"/>
      <c r="S55" s="27"/>
      <c r="T55" s="27"/>
      <c r="U55" s="44"/>
      <c r="V55" s="34"/>
      <c r="W55" s="67"/>
      <c r="X55" s="49"/>
    </row>
    <row r="56" spans="1:24" ht="20" thickBot="1" x14ac:dyDescent="0.25">
      <c r="A56" s="48"/>
      <c r="B56" s="80"/>
      <c r="C56" s="69"/>
      <c r="D56" s="40"/>
      <c r="E56" s="28"/>
      <c r="F56" s="27"/>
      <c r="G56" s="77"/>
      <c r="H56" s="49"/>
      <c r="Q56" s="48"/>
      <c r="R56" s="76"/>
      <c r="S56" s="27"/>
      <c r="T56" s="25"/>
      <c r="U56" s="42"/>
      <c r="V56" s="34"/>
      <c r="W56" s="67"/>
      <c r="X56" s="49"/>
    </row>
    <row r="57" spans="1:24" ht="13.5" customHeight="1" x14ac:dyDescent="0.2">
      <c r="A57" s="48"/>
      <c r="B57" s="103"/>
      <c r="C57" s="27"/>
      <c r="D57" s="27"/>
      <c r="E57" s="77"/>
      <c r="F57" s="27"/>
      <c r="G57" s="77"/>
      <c r="H57" s="49"/>
      <c r="Q57" s="48"/>
      <c r="R57" s="76"/>
      <c r="S57" s="27"/>
      <c r="T57" s="76"/>
      <c r="U57" s="27"/>
      <c r="V57" s="23"/>
      <c r="W57" s="79" t="s">
        <v>131</v>
      </c>
      <c r="X57" s="49" t="s">
        <v>62</v>
      </c>
    </row>
    <row r="58" spans="1:24" ht="14.25" customHeight="1" thickBot="1" x14ac:dyDescent="0.25">
      <c r="A58" s="48"/>
      <c r="B58" s="102"/>
      <c r="C58" s="27"/>
      <c r="D58" s="27"/>
      <c r="E58" s="77"/>
      <c r="F58" s="27"/>
      <c r="G58" s="77"/>
      <c r="H58" s="49"/>
      <c r="Q58" s="48"/>
      <c r="R58" s="76"/>
      <c r="S58" s="27"/>
      <c r="T58" s="76"/>
      <c r="U58" s="27"/>
      <c r="V58" s="27"/>
      <c r="W58" s="80"/>
      <c r="X58" s="49"/>
    </row>
    <row r="59" spans="1:24" ht="19.5" x14ac:dyDescent="0.2">
      <c r="A59" s="48"/>
      <c r="B59" s="67"/>
      <c r="C59" s="27"/>
      <c r="D59" s="27"/>
      <c r="E59" s="77"/>
      <c r="F59" s="43"/>
      <c r="G59" s="22"/>
      <c r="H59" s="49"/>
      <c r="Q59" s="48"/>
      <c r="R59" s="23"/>
      <c r="S59" s="44"/>
      <c r="T59" s="76"/>
      <c r="U59" s="27"/>
      <c r="V59" s="27"/>
      <c r="W59" s="67"/>
      <c r="X59" s="49"/>
    </row>
    <row r="60" spans="1:24" ht="19.5" x14ac:dyDescent="0.2">
      <c r="A60" s="48"/>
      <c r="B60" s="67"/>
      <c r="C60" s="27"/>
      <c r="D60" s="27"/>
      <c r="E60" s="77"/>
      <c r="F60" s="41"/>
      <c r="G60" s="27"/>
      <c r="H60" s="49"/>
      <c r="Q60" s="48"/>
      <c r="R60" s="27"/>
      <c r="S60" s="42"/>
      <c r="T60" s="76"/>
      <c r="U60" s="27"/>
      <c r="V60" s="27"/>
      <c r="W60" s="67"/>
      <c r="X60" s="49"/>
    </row>
    <row r="61" spans="1:24" ht="13.5" customHeight="1" x14ac:dyDescent="0.2">
      <c r="A61" s="48"/>
      <c r="B61" s="68"/>
      <c r="D61" s="27"/>
      <c r="E61" s="77"/>
      <c r="F61" s="27"/>
      <c r="G61" s="50"/>
      <c r="H61" s="49"/>
      <c r="Q61" s="48"/>
      <c r="R61" s="56"/>
      <c r="S61" s="27"/>
      <c r="T61" s="76"/>
      <c r="U61" s="27"/>
      <c r="W61" s="68"/>
      <c r="X61" s="49"/>
    </row>
    <row r="62" spans="1:24" ht="14.25" customHeight="1" thickBot="1" x14ac:dyDescent="0.25">
      <c r="A62" s="48"/>
      <c r="B62" s="68"/>
      <c r="D62" s="27"/>
      <c r="E62" s="77"/>
      <c r="F62" s="27"/>
      <c r="G62" s="27"/>
      <c r="H62" s="49"/>
      <c r="Q62" s="48"/>
      <c r="R62" s="27"/>
      <c r="S62" s="27"/>
      <c r="T62" s="76"/>
      <c r="U62" s="27"/>
      <c r="W62" s="68"/>
      <c r="X62" s="49"/>
    </row>
    <row r="63" spans="1:24" x14ac:dyDescent="0.2">
      <c r="A63" s="48" t="s">
        <v>41</v>
      </c>
      <c r="B63" s="79" t="s">
        <v>122</v>
      </c>
      <c r="C63" s="27"/>
      <c r="D63" s="64"/>
      <c r="E63" s="22"/>
      <c r="F63" s="27"/>
      <c r="G63" s="27"/>
      <c r="H63" s="49"/>
      <c r="Q63" s="48"/>
      <c r="R63" s="27"/>
      <c r="S63" s="27"/>
      <c r="T63" s="23"/>
      <c r="U63" s="64"/>
      <c r="V63" s="65"/>
      <c r="W63" s="79" t="s">
        <v>86</v>
      </c>
      <c r="X63" s="49" t="s">
        <v>63</v>
      </c>
    </row>
    <row r="64" spans="1:24" ht="13.5" thickBot="1" x14ac:dyDescent="0.25">
      <c r="A64" s="48"/>
      <c r="B64" s="80"/>
      <c r="C64" s="57"/>
      <c r="D64" s="40"/>
      <c r="E64" s="27"/>
      <c r="F64" s="27"/>
      <c r="G64" s="27"/>
      <c r="H64" s="49"/>
      <c r="Q64" s="48"/>
      <c r="R64" s="27"/>
      <c r="S64" s="27"/>
      <c r="T64" s="27"/>
      <c r="U64" s="40"/>
      <c r="V64" s="66"/>
      <c r="W64" s="80"/>
      <c r="X64" s="49"/>
    </row>
    <row r="65" spans="1:24" ht="13.5" customHeight="1" x14ac:dyDescent="0.2">
      <c r="A65" s="48"/>
      <c r="B65" s="82"/>
      <c r="C65" s="27"/>
      <c r="D65" s="27"/>
      <c r="E65" s="50"/>
      <c r="F65" s="27"/>
      <c r="G65" s="27"/>
      <c r="H65" s="49"/>
      <c r="Q65" s="48"/>
      <c r="R65" s="27"/>
      <c r="S65" s="27"/>
      <c r="T65" s="56"/>
      <c r="U65" s="27"/>
      <c r="V65" s="27"/>
      <c r="W65" s="81"/>
      <c r="X65" s="49"/>
    </row>
    <row r="66" spans="1:24" ht="14.25" customHeight="1" x14ac:dyDescent="0.2">
      <c r="A66" s="48"/>
      <c r="B66" s="82"/>
      <c r="C66" s="27"/>
      <c r="D66" s="27"/>
      <c r="E66" s="27"/>
      <c r="F66" s="27"/>
      <c r="G66" s="27"/>
      <c r="H66" s="49"/>
      <c r="Q66" s="48"/>
      <c r="R66" s="27"/>
      <c r="S66" s="27"/>
      <c r="T66" s="27"/>
      <c r="U66" s="27"/>
      <c r="V66" s="27"/>
      <c r="W66" s="82"/>
      <c r="X66" s="49"/>
    </row>
    <row r="67" spans="1:24" ht="15.5" thickBot="1" x14ac:dyDescent="0.25">
      <c r="A67" s="51"/>
      <c r="B67" s="53"/>
      <c r="C67" s="53"/>
      <c r="D67" s="53"/>
      <c r="E67" s="53"/>
      <c r="F67" s="53"/>
      <c r="G67" s="53"/>
      <c r="H67" s="54"/>
      <c r="Q67" s="51"/>
      <c r="R67" s="53"/>
      <c r="S67" s="53"/>
      <c r="T67" s="53"/>
      <c r="U67" s="53"/>
      <c r="V67" s="53"/>
      <c r="W67" s="52"/>
      <c r="X67" s="54"/>
    </row>
  </sheetData>
  <mergeCells count="67">
    <mergeCell ref="W39:W40"/>
    <mergeCell ref="W63:W64"/>
    <mergeCell ref="B39:B40"/>
    <mergeCell ref="B63:B64"/>
    <mergeCell ref="B55:B56"/>
    <mergeCell ref="E60:E62"/>
    <mergeCell ref="T60:T62"/>
    <mergeCell ref="E44:E46"/>
    <mergeCell ref="T44:T46"/>
    <mergeCell ref="B45:B46"/>
    <mergeCell ref="G45:G50"/>
    <mergeCell ref="R45:R52"/>
    <mergeCell ref="W45:W46"/>
    <mergeCell ref="B49:B50"/>
    <mergeCell ref="W49:W50"/>
    <mergeCell ref="T41:T43"/>
    <mergeCell ref="B65:B66"/>
    <mergeCell ref="W65:W66"/>
    <mergeCell ref="R53:R58"/>
    <mergeCell ref="W53:W54"/>
    <mergeCell ref="B57:B58"/>
    <mergeCell ref="E57:E59"/>
    <mergeCell ref="T57:T59"/>
    <mergeCell ref="W57:W58"/>
    <mergeCell ref="G51:G58"/>
    <mergeCell ref="G36:H38"/>
    <mergeCell ref="I36:I50"/>
    <mergeCell ref="P36:P50"/>
    <mergeCell ref="Q36:R38"/>
    <mergeCell ref="B41:B42"/>
    <mergeCell ref="E41:E43"/>
    <mergeCell ref="W41:W42"/>
    <mergeCell ref="E28:E30"/>
    <mergeCell ref="T28:T30"/>
    <mergeCell ref="B31:B32"/>
    <mergeCell ref="W31:W32"/>
    <mergeCell ref="B33:B34"/>
    <mergeCell ref="W33:W34"/>
    <mergeCell ref="L19:M32"/>
    <mergeCell ref="B21:B22"/>
    <mergeCell ref="I21:I35"/>
    <mergeCell ref="P21:P35"/>
    <mergeCell ref="R21:R26"/>
    <mergeCell ref="W21:W22"/>
    <mergeCell ref="B25:B26"/>
    <mergeCell ref="E25:E27"/>
    <mergeCell ref="T25:T27"/>
    <mergeCell ref="W25:W26"/>
    <mergeCell ref="E12:E14"/>
    <mergeCell ref="T12:T14"/>
    <mergeCell ref="B13:B14"/>
    <mergeCell ref="G13:G18"/>
    <mergeCell ref="R13:R20"/>
    <mergeCell ref="W13:W14"/>
    <mergeCell ref="L16:M18"/>
    <mergeCell ref="B17:B18"/>
    <mergeCell ref="W17:W18"/>
    <mergeCell ref="G19:G26"/>
    <mergeCell ref="B9:B10"/>
    <mergeCell ref="E9:E11"/>
    <mergeCell ref="T9:T11"/>
    <mergeCell ref="W9:W10"/>
    <mergeCell ref="B2:W2"/>
    <mergeCell ref="G4:H6"/>
    <mergeCell ref="Q4:R6"/>
    <mergeCell ref="B7:B8"/>
    <mergeCell ref="W7:W8"/>
  </mergeCells>
  <phoneticPr fontId="2"/>
  <conditionalFormatting sqref="C8">
    <cfRule type="expression" dxfId="259" priority="171">
      <formula>D7&gt;D8</formula>
    </cfRule>
  </conditionalFormatting>
  <conditionalFormatting sqref="G55:G58">
    <cfRule type="expression" dxfId="258" priority="169">
      <formula>H54&lt;H55</formula>
    </cfRule>
  </conditionalFormatting>
  <conditionalFormatting sqref="C14">
    <cfRule type="expression" dxfId="257" priority="167">
      <formula>D15&gt;D16</formula>
    </cfRule>
  </conditionalFormatting>
  <conditionalFormatting sqref="C15">
    <cfRule type="expression" dxfId="256" priority="166">
      <formula>D15&gt;D16</formula>
    </cfRule>
  </conditionalFormatting>
  <conditionalFormatting sqref="C16">
    <cfRule type="expression" dxfId="255" priority="165">
      <formula>D15&lt;D16</formula>
    </cfRule>
  </conditionalFormatting>
  <conditionalFormatting sqref="C17">
    <cfRule type="expression" dxfId="254" priority="164">
      <formula>D15&lt;D16</formula>
    </cfRule>
  </conditionalFormatting>
  <conditionalFormatting sqref="C22">
    <cfRule type="expression" dxfId="253" priority="163">
      <formula>D23&gt;D24</formula>
    </cfRule>
  </conditionalFormatting>
  <conditionalFormatting sqref="C23">
    <cfRule type="expression" dxfId="252" priority="162">
      <formula>D23&gt;D24</formula>
    </cfRule>
  </conditionalFormatting>
  <conditionalFormatting sqref="C24">
    <cfRule type="expression" dxfId="251" priority="161">
      <formula>D23&lt;D24</formula>
    </cfRule>
  </conditionalFormatting>
  <conditionalFormatting sqref="C25">
    <cfRule type="expression" dxfId="250" priority="160">
      <formula>D23&lt;D24</formula>
    </cfRule>
  </conditionalFormatting>
  <conditionalFormatting sqref="C32">
    <cfRule type="expression" dxfId="249" priority="159">
      <formula>D31&gt;D32</formula>
    </cfRule>
  </conditionalFormatting>
  <conditionalFormatting sqref="C33">
    <cfRule type="expression" dxfId="248" priority="158">
      <formula>D31&lt;D32</formula>
    </cfRule>
  </conditionalFormatting>
  <conditionalFormatting sqref="E8">
    <cfRule type="expression" dxfId="247" priority="141">
      <formula>F11&gt;F12</formula>
    </cfRule>
  </conditionalFormatting>
  <conditionalFormatting sqref="E15">
    <cfRule type="expression" dxfId="246" priority="140">
      <formula>F11&lt;F12</formula>
    </cfRule>
  </conditionalFormatting>
  <conditionalFormatting sqref="E9:E11">
    <cfRule type="expression" dxfId="245" priority="139">
      <formula>F11&gt;F12</formula>
    </cfRule>
  </conditionalFormatting>
  <conditionalFormatting sqref="E12:E14">
    <cfRule type="expression" dxfId="244" priority="138">
      <formula>F11&lt;F12</formula>
    </cfRule>
  </conditionalFormatting>
  <conditionalFormatting sqref="E24">
    <cfRule type="expression" dxfId="243" priority="137">
      <formula>F27&gt;F28</formula>
    </cfRule>
  </conditionalFormatting>
  <conditionalFormatting sqref="E31">
    <cfRule type="expression" dxfId="242" priority="136">
      <formula>F27&lt;F28</formula>
    </cfRule>
  </conditionalFormatting>
  <conditionalFormatting sqref="E25:E27">
    <cfRule type="expression" dxfId="241" priority="135">
      <formula>F27&gt;F28</formula>
    </cfRule>
  </conditionalFormatting>
  <conditionalFormatting sqref="E28:E30">
    <cfRule type="expression" dxfId="240" priority="134">
      <formula>F27&lt;F28</formula>
    </cfRule>
  </conditionalFormatting>
  <conditionalFormatting sqref="G49:G50">
    <cfRule type="expression" dxfId="239" priority="125">
      <formula>H54&gt;H55</formula>
    </cfRule>
  </conditionalFormatting>
  <conditionalFormatting sqref="I20">
    <cfRule type="expression" dxfId="238" priority="124">
      <formula>J35&gt;J36</formula>
    </cfRule>
  </conditionalFormatting>
  <conditionalFormatting sqref="I51">
    <cfRule type="expression" dxfId="237" priority="123">
      <formula>J35&lt;J36</formula>
    </cfRule>
  </conditionalFormatting>
  <conditionalFormatting sqref="D7">
    <cfRule type="expression" dxfId="236" priority="122">
      <formula>D7&gt;D8</formula>
    </cfRule>
  </conditionalFormatting>
  <conditionalFormatting sqref="D8">
    <cfRule type="expression" dxfId="235" priority="121">
      <formula>D7&lt;D8</formula>
    </cfRule>
  </conditionalFormatting>
  <conditionalFormatting sqref="O35">
    <cfRule type="expression" dxfId="234" priority="120">
      <formula>O35&gt;O36</formula>
    </cfRule>
  </conditionalFormatting>
  <conditionalFormatting sqref="O36">
    <cfRule type="expression" dxfId="233" priority="119">
      <formula>O35&lt;O36</formula>
    </cfRule>
  </conditionalFormatting>
  <conditionalFormatting sqref="P20">
    <cfRule type="expression" dxfId="232" priority="118">
      <formula>O35&gt;O36</formula>
    </cfRule>
  </conditionalFormatting>
  <conditionalFormatting sqref="P51">
    <cfRule type="expression" dxfId="231" priority="117">
      <formula>O35&lt;O36</formula>
    </cfRule>
  </conditionalFormatting>
  <conditionalFormatting sqref="T8">
    <cfRule type="expression" dxfId="230" priority="116">
      <formula>S11&gt;S12</formula>
    </cfRule>
  </conditionalFormatting>
  <conditionalFormatting sqref="V8">
    <cfRule type="expression" dxfId="229" priority="115">
      <formula>U7&gt;U8</formula>
    </cfRule>
  </conditionalFormatting>
  <conditionalFormatting sqref="T15">
    <cfRule type="expression" dxfId="228" priority="114">
      <formula>S11&lt;S12</formula>
    </cfRule>
  </conditionalFormatting>
  <conditionalFormatting sqref="V9">
    <cfRule type="expression" dxfId="227" priority="113">
      <formula>U7&lt;U8</formula>
    </cfRule>
  </conditionalFormatting>
  <conditionalFormatting sqref="T9:T11">
    <cfRule type="expression" dxfId="226" priority="112">
      <formula>S11&gt;S12</formula>
    </cfRule>
  </conditionalFormatting>
  <conditionalFormatting sqref="T12:T14">
    <cfRule type="expression" dxfId="225" priority="111">
      <formula>S11&lt;S12</formula>
    </cfRule>
  </conditionalFormatting>
  <conditionalFormatting sqref="T24">
    <cfRule type="expression" dxfId="224" priority="110">
      <formula>S27&gt;S28</formula>
    </cfRule>
  </conditionalFormatting>
  <conditionalFormatting sqref="T31">
    <cfRule type="expression" dxfId="223" priority="109">
      <formula>S27&lt;S28</formula>
    </cfRule>
  </conditionalFormatting>
  <conditionalFormatting sqref="T25:T27">
    <cfRule type="expression" dxfId="222" priority="108">
      <formula>S27&gt;S28</formula>
    </cfRule>
  </conditionalFormatting>
  <conditionalFormatting sqref="T28:T30">
    <cfRule type="expression" dxfId="221" priority="107">
      <formula>S27&lt;S28</formula>
    </cfRule>
  </conditionalFormatting>
  <conditionalFormatting sqref="V14">
    <cfRule type="expression" dxfId="220" priority="96">
      <formula>U15&gt;U16</formula>
    </cfRule>
  </conditionalFormatting>
  <conditionalFormatting sqref="V17">
    <cfRule type="expression" dxfId="219" priority="95">
      <formula>U15&lt;U16</formula>
    </cfRule>
  </conditionalFormatting>
  <conditionalFormatting sqref="V15">
    <cfRule type="expression" dxfId="218" priority="94">
      <formula>U15&gt;U16</formula>
    </cfRule>
  </conditionalFormatting>
  <conditionalFormatting sqref="V16">
    <cfRule type="expression" dxfId="217" priority="93">
      <formula>U15&lt;U16</formula>
    </cfRule>
  </conditionalFormatting>
  <conditionalFormatting sqref="V22">
    <cfRule type="expression" dxfId="216" priority="92">
      <formula>U23&gt;U24</formula>
    </cfRule>
  </conditionalFormatting>
  <conditionalFormatting sqref="V25">
    <cfRule type="expression" dxfId="215" priority="91">
      <formula>U23&lt;U24</formula>
    </cfRule>
  </conditionalFormatting>
  <conditionalFormatting sqref="V23">
    <cfRule type="expression" dxfId="214" priority="90">
      <formula>U23&gt;U24</formula>
    </cfRule>
  </conditionalFormatting>
  <conditionalFormatting sqref="V24">
    <cfRule type="expression" dxfId="213" priority="89">
      <formula>U23&lt;U24</formula>
    </cfRule>
  </conditionalFormatting>
  <conditionalFormatting sqref="V32">
    <cfRule type="expression" dxfId="212" priority="88">
      <formula>U31&gt;U32</formula>
    </cfRule>
  </conditionalFormatting>
  <conditionalFormatting sqref="V33">
    <cfRule type="expression" dxfId="211" priority="87">
      <formula>U31&lt;U32</formula>
    </cfRule>
  </conditionalFormatting>
  <conditionalFormatting sqref="L35:L36">
    <cfRule type="expression" dxfId="210" priority="74">
      <formula>$L$35&gt;$M$35</formula>
    </cfRule>
  </conditionalFormatting>
  <conditionalFormatting sqref="M35:M36">
    <cfRule type="expression" dxfId="209" priority="73">
      <formula>$L$35&lt;$M$35</formula>
    </cfRule>
  </conditionalFormatting>
  <conditionalFormatting sqref="R21:R26 R53:R58">
    <cfRule type="expression" dxfId="208" priority="68">
      <formula>Q19&lt;Q20</formula>
    </cfRule>
  </conditionalFormatting>
  <conditionalFormatting sqref="G12 G44">
    <cfRule type="expression" dxfId="207" priority="172">
      <formula>H19&gt;H20</formula>
    </cfRule>
  </conditionalFormatting>
  <conditionalFormatting sqref="G13:G18 G45:G46">
    <cfRule type="expression" dxfId="206" priority="173">
      <formula>H19&gt;H20</formula>
    </cfRule>
  </conditionalFormatting>
  <conditionalFormatting sqref="G19:G26 G51:G52">
    <cfRule type="expression" dxfId="205" priority="174">
      <formula>H19&lt;H20</formula>
    </cfRule>
  </conditionalFormatting>
  <conditionalFormatting sqref="G27 G59">
    <cfRule type="expression" dxfId="204" priority="175">
      <formula>H19&lt;H20</formula>
    </cfRule>
  </conditionalFormatting>
  <conditionalFormatting sqref="G47">
    <cfRule type="expression" dxfId="203" priority="176">
      <formula>H53&gt;#REF!</formula>
    </cfRule>
  </conditionalFormatting>
  <conditionalFormatting sqref="G48">
    <cfRule type="expression" dxfId="202" priority="177">
      <formula>#REF!&gt;H54</formula>
    </cfRule>
  </conditionalFormatting>
  <conditionalFormatting sqref="G53">
    <cfRule type="expression" dxfId="201" priority="178">
      <formula>H53&lt;#REF!</formula>
    </cfRule>
  </conditionalFormatting>
  <conditionalFormatting sqref="G54">
    <cfRule type="expression" dxfId="200" priority="179">
      <formula>#REF!&lt;H54</formula>
    </cfRule>
  </conditionalFormatting>
  <conditionalFormatting sqref="I21:I35">
    <cfRule type="expression" dxfId="199" priority="67">
      <formula>J35&gt;J36</formula>
    </cfRule>
  </conditionalFormatting>
  <conditionalFormatting sqref="I36:I50">
    <cfRule type="expression" dxfId="198" priority="66">
      <formula>J35&lt;J36</formula>
    </cfRule>
  </conditionalFormatting>
  <conditionalFormatting sqref="R12 R44">
    <cfRule type="expression" dxfId="197" priority="180">
      <formula>Q19&gt;Q20</formula>
    </cfRule>
  </conditionalFormatting>
  <conditionalFormatting sqref="R27 R59">
    <cfRule type="expression" dxfId="196" priority="181">
      <formula>Q19&lt;Q20</formula>
    </cfRule>
  </conditionalFormatting>
  <conditionalFormatting sqref="R13:R20 R45:R52">
    <cfRule type="expression" dxfId="195" priority="182">
      <formula>Q19&gt;Q20</formula>
    </cfRule>
  </conditionalFormatting>
  <conditionalFormatting sqref="P21:P35">
    <cfRule type="expression" dxfId="194" priority="65">
      <formula>$O$35&gt;$O$36</formula>
    </cfRule>
  </conditionalFormatting>
  <conditionalFormatting sqref="P36:P50">
    <cfRule type="expression" dxfId="193" priority="64">
      <formula>$O$35&lt;$O$36</formula>
    </cfRule>
  </conditionalFormatting>
  <conditionalFormatting sqref="K36">
    <cfRule type="expression" dxfId="192" priority="63">
      <formula>$L$35&gt;$M$35</formula>
    </cfRule>
  </conditionalFormatting>
  <conditionalFormatting sqref="N36">
    <cfRule type="expression" dxfId="191" priority="62">
      <formula>$L$35&lt;$M$35</formula>
    </cfRule>
  </conditionalFormatting>
  <conditionalFormatting sqref="L33:L34">
    <cfRule type="expression" dxfId="190" priority="61">
      <formula>NOT(OR(ISBLANK($L$35),ISBLANK($M$35)))</formula>
    </cfRule>
  </conditionalFormatting>
  <conditionalFormatting sqref="F59 H51 F43 J35 D31 D23 F27 H19 F11 D15">
    <cfRule type="expression" dxfId="189" priority="60">
      <formula>D11&gt;D12</formula>
    </cfRule>
  </conditionalFormatting>
  <conditionalFormatting sqref="F60 H52 F44 J36 D32 D24 F28 H20 F12 D16">
    <cfRule type="expression" dxfId="188" priority="59">
      <formula>D11&lt;D12</formula>
    </cfRule>
  </conditionalFormatting>
  <conditionalFormatting sqref="U15 U7 S11 Q19 U23 S27 U31 S43 Q51 S59">
    <cfRule type="expression" dxfId="187" priority="58">
      <formula>Q7&gt;Q8</formula>
    </cfRule>
  </conditionalFormatting>
  <conditionalFormatting sqref="U16 U8 S12 Q20 U24 S28 U32 S44 Q52 S60">
    <cfRule type="expression" dxfId="186" priority="57">
      <formula>Q7&lt;Q8</formula>
    </cfRule>
  </conditionalFormatting>
  <conditionalFormatting sqref="C10">
    <cfRule type="expression" dxfId="185" priority="56">
      <formula>D11&gt;D12</formula>
    </cfRule>
  </conditionalFormatting>
  <conditionalFormatting sqref="C11">
    <cfRule type="expression" dxfId="184" priority="55">
      <formula>D11&gt;D12</formula>
    </cfRule>
  </conditionalFormatting>
  <conditionalFormatting sqref="T40">
    <cfRule type="expression" dxfId="183" priority="54">
      <formula>S43&gt;S44</formula>
    </cfRule>
  </conditionalFormatting>
  <conditionalFormatting sqref="V40">
    <cfRule type="expression" dxfId="182" priority="53">
      <formula>U39&gt;U40</formula>
    </cfRule>
  </conditionalFormatting>
  <conditionalFormatting sqref="T47">
    <cfRule type="expression" dxfId="181" priority="52">
      <formula>S43&lt;S44</formula>
    </cfRule>
  </conditionalFormatting>
  <conditionalFormatting sqref="V41">
    <cfRule type="expression" dxfId="180" priority="51">
      <formula>U39&lt;U40</formula>
    </cfRule>
  </conditionalFormatting>
  <conditionalFormatting sqref="T41:T43">
    <cfRule type="expression" dxfId="179" priority="50">
      <formula>S43&gt;S44</formula>
    </cfRule>
  </conditionalFormatting>
  <conditionalFormatting sqref="T44:T46">
    <cfRule type="expression" dxfId="178" priority="49">
      <formula>S43&lt;S44</formula>
    </cfRule>
  </conditionalFormatting>
  <conditionalFormatting sqref="T56">
    <cfRule type="expression" dxfId="177" priority="48">
      <formula>S59&gt;S60</formula>
    </cfRule>
  </conditionalFormatting>
  <conditionalFormatting sqref="T63">
    <cfRule type="expression" dxfId="176" priority="47">
      <formula>S59&lt;S60</formula>
    </cfRule>
  </conditionalFormatting>
  <conditionalFormatting sqref="T57:T59">
    <cfRule type="expression" dxfId="175" priority="46">
      <formula>S59&gt;S60</formula>
    </cfRule>
  </conditionalFormatting>
  <conditionalFormatting sqref="T60:T62">
    <cfRule type="expression" dxfId="174" priority="45">
      <formula>S59&lt;S60</formula>
    </cfRule>
  </conditionalFormatting>
  <conditionalFormatting sqref="V46">
    <cfRule type="expression" dxfId="173" priority="44">
      <formula>U47&gt;U48</formula>
    </cfRule>
  </conditionalFormatting>
  <conditionalFormatting sqref="V49">
    <cfRule type="expression" dxfId="172" priority="43">
      <formula>U47&lt;U48</formula>
    </cfRule>
  </conditionalFormatting>
  <conditionalFormatting sqref="V47">
    <cfRule type="expression" dxfId="171" priority="42">
      <formula>U47&gt;U48</formula>
    </cfRule>
  </conditionalFormatting>
  <conditionalFormatting sqref="V48">
    <cfRule type="expression" dxfId="170" priority="41">
      <formula>U47&lt;U48</formula>
    </cfRule>
  </conditionalFormatting>
  <conditionalFormatting sqref="V54">
    <cfRule type="expression" dxfId="169" priority="40">
      <formula>U55&gt;U56</formula>
    </cfRule>
  </conditionalFormatting>
  <conditionalFormatting sqref="V57">
    <cfRule type="expression" dxfId="168" priority="39">
      <formula>U55&lt;U56</formula>
    </cfRule>
  </conditionalFormatting>
  <conditionalFormatting sqref="V55">
    <cfRule type="expression" dxfId="167" priority="38">
      <formula>U55&gt;U56</formula>
    </cfRule>
  </conditionalFormatting>
  <conditionalFormatting sqref="V56">
    <cfRule type="expression" dxfId="166" priority="37">
      <formula>U55&lt;U56</formula>
    </cfRule>
  </conditionalFormatting>
  <conditionalFormatting sqref="V64">
    <cfRule type="expression" dxfId="165" priority="36">
      <formula>U63&gt;U64</formula>
    </cfRule>
  </conditionalFormatting>
  <conditionalFormatting sqref="V65">
    <cfRule type="expression" dxfId="164" priority="35">
      <formula>U63&lt;U64</formula>
    </cfRule>
  </conditionalFormatting>
  <conditionalFormatting sqref="U47 U39 U55 U63">
    <cfRule type="expression" dxfId="163" priority="34">
      <formula>U39&gt;U40</formula>
    </cfRule>
  </conditionalFormatting>
  <conditionalFormatting sqref="U48 U40 U56 U64">
    <cfRule type="expression" dxfId="162" priority="33">
      <formula>U39&lt;U40</formula>
    </cfRule>
  </conditionalFormatting>
  <conditionalFormatting sqref="C40">
    <cfRule type="expression" dxfId="161" priority="32">
      <formula>D39&gt;D40</formula>
    </cfRule>
  </conditionalFormatting>
  <conditionalFormatting sqref="C46">
    <cfRule type="expression" dxfId="160" priority="31">
      <formula>D47&gt;D48</formula>
    </cfRule>
  </conditionalFormatting>
  <conditionalFormatting sqref="C47">
    <cfRule type="expression" dxfId="159" priority="30">
      <formula>D47&gt;D48</formula>
    </cfRule>
  </conditionalFormatting>
  <conditionalFormatting sqref="C48">
    <cfRule type="expression" dxfId="158" priority="29">
      <formula>D47&lt;D48</formula>
    </cfRule>
  </conditionalFormatting>
  <conditionalFormatting sqref="C49">
    <cfRule type="expression" dxfId="157" priority="28">
      <formula>D47&lt;D48</formula>
    </cfRule>
  </conditionalFormatting>
  <conditionalFormatting sqref="C64">
    <cfRule type="expression" dxfId="156" priority="23">
      <formula>D63&gt;D64</formula>
    </cfRule>
  </conditionalFormatting>
  <conditionalFormatting sqref="C65">
    <cfRule type="expression" dxfId="155" priority="22">
      <formula>D63&lt;D64</formula>
    </cfRule>
  </conditionalFormatting>
  <conditionalFormatting sqref="E40">
    <cfRule type="expression" dxfId="154" priority="21">
      <formula>F43&gt;F44</formula>
    </cfRule>
  </conditionalFormatting>
  <conditionalFormatting sqref="E47">
    <cfRule type="expression" dxfId="153" priority="20">
      <formula>F43&lt;F44</formula>
    </cfRule>
  </conditionalFormatting>
  <conditionalFormatting sqref="E41:E43">
    <cfRule type="expression" dxfId="152" priority="19">
      <formula>F43&gt;F44</formula>
    </cfRule>
  </conditionalFormatting>
  <conditionalFormatting sqref="E44:E46">
    <cfRule type="expression" dxfId="151" priority="18">
      <formula>F43&lt;F44</formula>
    </cfRule>
  </conditionalFormatting>
  <conditionalFormatting sqref="E63">
    <cfRule type="expression" dxfId="150" priority="16">
      <formula>F59&lt;F60</formula>
    </cfRule>
  </conditionalFormatting>
  <conditionalFormatting sqref="E60:E62">
    <cfRule type="expression" dxfId="149" priority="14">
      <formula>F59&lt;F60</formula>
    </cfRule>
  </conditionalFormatting>
  <conditionalFormatting sqref="D39">
    <cfRule type="expression" dxfId="148" priority="13">
      <formula>D39&gt;D40</formula>
    </cfRule>
  </conditionalFormatting>
  <conditionalFormatting sqref="D40">
    <cfRule type="expression" dxfId="147" priority="12">
      <formula>D39&lt;D40</formula>
    </cfRule>
  </conditionalFormatting>
  <conditionalFormatting sqref="D63 D47">
    <cfRule type="expression" dxfId="146" priority="11">
      <formula>D47&gt;D48</formula>
    </cfRule>
  </conditionalFormatting>
  <conditionalFormatting sqref="D64 D48">
    <cfRule type="expression" dxfId="145" priority="10">
      <formula>D47&lt;D48</formula>
    </cfRule>
  </conditionalFormatting>
  <conditionalFormatting sqref="C42">
    <cfRule type="expression" dxfId="144" priority="9">
      <formula>D43&gt;D44</formula>
    </cfRule>
  </conditionalFormatting>
  <conditionalFormatting sqref="C43">
    <cfRule type="expression" dxfId="143" priority="8">
      <formula>D43&gt;D44</formula>
    </cfRule>
  </conditionalFormatting>
  <conditionalFormatting sqref="C56">
    <cfRule type="expression" dxfId="142" priority="7">
      <formula>D55&gt;D56</formula>
    </cfRule>
  </conditionalFormatting>
  <conditionalFormatting sqref="E56">
    <cfRule type="expression" dxfId="141" priority="6">
      <formula>F59&gt;F60</formula>
    </cfRule>
  </conditionalFormatting>
  <conditionalFormatting sqref="E57:E59">
    <cfRule type="expression" dxfId="140" priority="5">
      <formula>F59&gt;F60</formula>
    </cfRule>
  </conditionalFormatting>
  <conditionalFormatting sqref="D55">
    <cfRule type="expression" dxfId="139" priority="4">
      <formula>D55&gt;D56</formula>
    </cfRule>
  </conditionalFormatting>
  <conditionalFormatting sqref="D56">
    <cfRule type="expression" dxfId="138" priority="3">
      <formula>D55&lt;D56</formula>
    </cfRule>
  </conditionalFormatting>
  <conditionalFormatting sqref="C58">
    <cfRule type="expression" dxfId="137" priority="2">
      <formula>D59&gt;D60</formula>
    </cfRule>
  </conditionalFormatting>
  <conditionalFormatting sqref="C59">
    <cfRule type="expression" dxfId="136" priority="1">
      <formula>D59&gt;D60</formula>
    </cfRule>
  </conditionalFormatting>
  <pageMargins left="0.7" right="0.7" top="0.75" bottom="0.75" header="0.3" footer="0.3"/>
  <pageSetup paperSize="9" scale="51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16"/>
  <sheetViews>
    <sheetView showGridLines="0" zoomScale="80" zoomScaleNormal="80" zoomScalePageLayoutView="80" workbookViewId="0">
      <selection activeCell="AC9" sqref="AC9"/>
    </sheetView>
  </sheetViews>
  <sheetFormatPr defaultColWidth="8.81640625" defaultRowHeight="13" x14ac:dyDescent="0.2"/>
  <cols>
    <col min="1" max="1" width="8.7265625" style="18" customWidth="1"/>
    <col min="2" max="31" width="3.6328125" style="18" customWidth="1"/>
    <col min="32" max="16384" width="8.81640625" style="18"/>
  </cols>
  <sheetData>
    <row r="1" spans="2:31" ht="30" customHeight="1" x14ac:dyDescent="0.2"/>
    <row r="2" spans="2:31" ht="33.75" customHeight="1" thickBot="1" x14ac:dyDescent="0.25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2:31" ht="30" customHeight="1" thickTop="1" x14ac:dyDescent="0.2"/>
    <row r="4" spans="2:31" ht="13.5" customHeight="1" x14ac:dyDescent="0.2">
      <c r="N4" s="107"/>
      <c r="O4" s="107"/>
      <c r="P4" s="107"/>
      <c r="Q4" s="107"/>
      <c r="R4" s="107"/>
      <c r="S4" s="107"/>
    </row>
    <row r="5" spans="2:31" ht="13.5" customHeight="1" x14ac:dyDescent="0.2">
      <c r="N5" s="107"/>
      <c r="O5" s="107"/>
      <c r="P5" s="107"/>
      <c r="Q5" s="107"/>
      <c r="R5" s="107"/>
      <c r="S5" s="107"/>
    </row>
    <row r="6" spans="2:31" ht="13.5" customHeight="1" x14ac:dyDescent="0.2">
      <c r="N6" s="107"/>
      <c r="O6" s="107"/>
      <c r="P6" s="107"/>
      <c r="Q6" s="107"/>
      <c r="R6" s="107"/>
      <c r="S6" s="107"/>
    </row>
    <row r="7" spans="2:31" ht="13.5" customHeight="1" x14ac:dyDescent="0.2"/>
    <row r="8" spans="2:31" ht="40" customHeight="1" x14ac:dyDescent="0.2">
      <c r="L8" s="13" t="str">
        <f>IF(OR(P10="",Q10=""),"","優勝")</f>
        <v/>
      </c>
      <c r="M8" s="21"/>
      <c r="N8" s="21"/>
      <c r="O8" s="14" t="str">
        <f>IF(OR(P10="",Q10=""),"",IF(P10&gt;Q10,G11,Z11))</f>
        <v/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</row>
    <row r="9" spans="2:31" ht="40" customHeight="1" x14ac:dyDescent="0.2">
      <c r="P9" s="22"/>
      <c r="Q9" s="23"/>
    </row>
    <row r="10" spans="2:31" ht="40" customHeight="1" x14ac:dyDescent="0.2">
      <c r="P10" s="15"/>
      <c r="Q10" s="16"/>
    </row>
    <row r="11" spans="2:31" ht="40" customHeight="1" x14ac:dyDescent="0.2">
      <c r="G11" s="2"/>
      <c r="I11" s="25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26"/>
      <c r="Z11" s="3"/>
    </row>
    <row r="12" spans="2:31" ht="40" customHeight="1" x14ac:dyDescent="0.2">
      <c r="H12" s="15"/>
      <c r="I12" s="16"/>
      <c r="X12" s="15"/>
      <c r="Y12" s="16"/>
    </row>
    <row r="13" spans="2:31" ht="40" customHeight="1" x14ac:dyDescent="0.2">
      <c r="C13" s="2" t="str">
        <f>IF(IF(D14&gt;E14,B16,F16)=0,"",IF(D14&gt;E14,B16,F16))</f>
        <v/>
      </c>
      <c r="E13" s="25"/>
      <c r="F13" s="106"/>
      <c r="G13" s="106"/>
      <c r="H13" s="106"/>
      <c r="I13" s="106"/>
      <c r="J13" s="106"/>
      <c r="K13" s="106"/>
      <c r="L13" s="26"/>
      <c r="M13" s="23"/>
      <c r="N13" s="3"/>
      <c r="S13" s="2"/>
      <c r="U13" s="25"/>
      <c r="V13" s="106"/>
      <c r="W13" s="106"/>
      <c r="X13" s="106"/>
      <c r="Y13" s="106"/>
      <c r="Z13" s="106"/>
      <c r="AA13" s="106"/>
      <c r="AB13" s="26"/>
      <c r="AD13" s="3" t="str">
        <f>IF(IF(AB14&gt;AC14,Z16,AD16)=0,"",IF(AB14&gt;AC14,Z16,AD16))</f>
        <v/>
      </c>
    </row>
    <row r="14" spans="2:31" ht="40" customHeight="1" x14ac:dyDescent="0.2">
      <c r="D14" s="15"/>
      <c r="E14" s="16"/>
      <c r="L14" s="15"/>
      <c r="M14" s="16"/>
      <c r="T14" s="15"/>
      <c r="U14" s="16"/>
      <c r="AB14" s="15"/>
      <c r="AC14" s="16"/>
    </row>
    <row r="15" spans="2:31" ht="40" customHeight="1" thickBot="1" x14ac:dyDescent="0.25">
      <c r="C15" s="25"/>
      <c r="D15" s="27"/>
      <c r="E15" s="27"/>
      <c r="F15" s="28"/>
      <c r="K15" s="25"/>
      <c r="L15" s="27"/>
      <c r="M15" s="27"/>
      <c r="N15" s="28"/>
      <c r="S15" s="25"/>
      <c r="T15" s="27"/>
      <c r="U15" s="27"/>
      <c r="V15" s="28"/>
      <c r="AA15" s="25"/>
      <c r="AB15" s="27"/>
      <c r="AC15" s="27"/>
      <c r="AD15" s="28"/>
    </row>
    <row r="16" spans="2:31" ht="186" customHeight="1" thickBot="1" x14ac:dyDescent="0.25">
      <c r="B16" s="104"/>
      <c r="C16" s="105"/>
      <c r="D16" s="17"/>
      <c r="E16" s="17"/>
      <c r="F16" s="104"/>
      <c r="G16" s="105"/>
      <c r="H16" s="17"/>
      <c r="I16" s="17"/>
      <c r="J16" s="104"/>
      <c r="K16" s="105"/>
      <c r="L16" s="17"/>
      <c r="M16" s="17"/>
      <c r="N16" s="104"/>
      <c r="O16" s="105"/>
      <c r="P16" s="17"/>
      <c r="Q16" s="17"/>
      <c r="R16" s="104"/>
      <c r="S16" s="105"/>
      <c r="T16" s="17"/>
      <c r="U16" s="17"/>
      <c r="V16" s="104"/>
      <c r="W16" s="105"/>
      <c r="X16" s="17"/>
      <c r="Y16" s="17"/>
      <c r="Z16" s="104"/>
      <c r="AA16" s="105"/>
      <c r="AB16" s="17"/>
      <c r="AC16" s="17"/>
      <c r="AD16" s="104"/>
      <c r="AE16" s="105"/>
    </row>
  </sheetData>
  <mergeCells count="15">
    <mergeCell ref="N4:S6"/>
    <mergeCell ref="B16:C16"/>
    <mergeCell ref="F16:G16"/>
    <mergeCell ref="J16:K16"/>
    <mergeCell ref="N16:O16"/>
    <mergeCell ref="R16:S16"/>
    <mergeCell ref="F13:H13"/>
    <mergeCell ref="I13:K13"/>
    <mergeCell ref="Z16:AA16"/>
    <mergeCell ref="AD16:AE16"/>
    <mergeCell ref="J11:P11"/>
    <mergeCell ref="Q11:W11"/>
    <mergeCell ref="V16:W16"/>
    <mergeCell ref="V13:X13"/>
    <mergeCell ref="Y13:AA13"/>
  </mergeCells>
  <phoneticPr fontId="2"/>
  <conditionalFormatting sqref="D14">
    <cfRule type="expression" dxfId="135" priority="117">
      <formula>D14&gt;E14</formula>
    </cfRule>
  </conditionalFormatting>
  <conditionalFormatting sqref="E14">
    <cfRule type="expression" dxfId="134" priority="116">
      <formula>D14&lt;E14</formula>
    </cfRule>
  </conditionalFormatting>
  <conditionalFormatting sqref="H12">
    <cfRule type="expression" dxfId="133" priority="60">
      <formula>H12&gt;I12</formula>
    </cfRule>
  </conditionalFormatting>
  <conditionalFormatting sqref="I12">
    <cfRule type="expression" dxfId="132" priority="59">
      <formula>H12&lt;I12</formula>
    </cfRule>
  </conditionalFormatting>
  <conditionalFormatting sqref="L14">
    <cfRule type="expression" dxfId="131" priority="58">
      <formula>L14&gt;M14</formula>
    </cfRule>
  </conditionalFormatting>
  <conditionalFormatting sqref="M14">
    <cfRule type="expression" dxfId="130" priority="57">
      <formula>L14&lt;M14</formula>
    </cfRule>
  </conditionalFormatting>
  <conditionalFormatting sqref="T14">
    <cfRule type="expression" dxfId="129" priority="56">
      <formula>T14&gt;U14</formula>
    </cfRule>
  </conditionalFormatting>
  <conditionalFormatting sqref="U14">
    <cfRule type="expression" dxfId="128" priority="55">
      <formula>T14&lt;U14</formula>
    </cfRule>
  </conditionalFormatting>
  <conditionalFormatting sqref="AB14">
    <cfRule type="expression" dxfId="127" priority="54">
      <formula>AB14&gt;AC14</formula>
    </cfRule>
  </conditionalFormatting>
  <conditionalFormatting sqref="AC14">
    <cfRule type="expression" dxfId="126" priority="53">
      <formula>AB14&lt;AC14</formula>
    </cfRule>
  </conditionalFormatting>
  <conditionalFormatting sqref="X12">
    <cfRule type="expression" dxfId="125" priority="52">
      <formula>X12&gt;Y12</formula>
    </cfRule>
  </conditionalFormatting>
  <conditionalFormatting sqref="Y12">
    <cfRule type="expression" dxfId="124" priority="51">
      <formula>X12&lt;Y12</formula>
    </cfRule>
  </conditionalFormatting>
  <conditionalFormatting sqref="P10">
    <cfRule type="expression" dxfId="123" priority="50">
      <formula>P10&gt;Q10</formula>
    </cfRule>
  </conditionalFormatting>
  <conditionalFormatting sqref="Q10">
    <cfRule type="expression" dxfId="122" priority="49">
      <formula>P10&lt;Q10</formula>
    </cfRule>
  </conditionalFormatting>
  <conditionalFormatting sqref="C15">
    <cfRule type="expression" dxfId="121" priority="48">
      <formula>D14&gt;E14</formula>
    </cfRule>
  </conditionalFormatting>
  <conditionalFormatting sqref="E13">
    <cfRule type="expression" dxfId="120" priority="44">
      <formula>H12&gt;I12</formula>
    </cfRule>
  </conditionalFormatting>
  <conditionalFormatting sqref="I11">
    <cfRule type="expression" dxfId="119" priority="43">
      <formula>P10&gt;Q10</formula>
    </cfRule>
  </conditionalFormatting>
  <conditionalFormatting sqref="F15">
    <cfRule type="expression" dxfId="118" priority="41">
      <formula>D14&lt;E14</formula>
    </cfRule>
  </conditionalFormatting>
  <conditionalFormatting sqref="D15">
    <cfRule type="expression" dxfId="117" priority="37">
      <formula>D14&gt;E14</formula>
    </cfRule>
  </conditionalFormatting>
  <conditionalFormatting sqref="E15">
    <cfRule type="expression" dxfId="116" priority="36">
      <formula>D14&lt;E14</formula>
    </cfRule>
  </conditionalFormatting>
  <conditionalFormatting sqref="K15">
    <cfRule type="expression" dxfId="115" priority="23">
      <formula>L14&gt;M14</formula>
    </cfRule>
  </conditionalFormatting>
  <conditionalFormatting sqref="N15">
    <cfRule type="expression" dxfId="114" priority="22">
      <formula>L14&lt;M14</formula>
    </cfRule>
  </conditionalFormatting>
  <conditionalFormatting sqref="L15">
    <cfRule type="expression" dxfId="113" priority="21">
      <formula>L14&gt;M14</formula>
    </cfRule>
  </conditionalFormatting>
  <conditionalFormatting sqref="M15">
    <cfRule type="expression" dxfId="112" priority="20">
      <formula>L14&lt;M14</formula>
    </cfRule>
  </conditionalFormatting>
  <conditionalFormatting sqref="S15">
    <cfRule type="expression" dxfId="111" priority="19">
      <formula>T14&gt;U14</formula>
    </cfRule>
  </conditionalFormatting>
  <conditionalFormatting sqref="V15">
    <cfRule type="expression" dxfId="110" priority="18">
      <formula>T14&lt;U14</formula>
    </cfRule>
  </conditionalFormatting>
  <conditionalFormatting sqref="T15">
    <cfRule type="expression" dxfId="109" priority="17">
      <formula>T14&gt;U14</formula>
    </cfRule>
  </conditionalFormatting>
  <conditionalFormatting sqref="U15">
    <cfRule type="expression" dxfId="108" priority="16">
      <formula>T14&lt;U14</formula>
    </cfRule>
  </conditionalFormatting>
  <conditionalFormatting sqref="AA15">
    <cfRule type="expression" dxfId="107" priority="15">
      <formula>AB14&gt;AC14</formula>
    </cfRule>
  </conditionalFormatting>
  <conditionalFormatting sqref="AD15">
    <cfRule type="expression" dxfId="106" priority="14">
      <formula>AB14&lt;AC14</formula>
    </cfRule>
  </conditionalFormatting>
  <conditionalFormatting sqref="AB15">
    <cfRule type="expression" dxfId="105" priority="13">
      <formula>AB14&gt;AC14</formula>
    </cfRule>
  </conditionalFormatting>
  <conditionalFormatting sqref="AC15">
    <cfRule type="expression" dxfId="104" priority="12">
      <formula>AB14&lt;AC14</formula>
    </cfRule>
  </conditionalFormatting>
  <conditionalFormatting sqref="F13:H13">
    <cfRule type="expression" dxfId="103" priority="11">
      <formula>H12&gt;I12</formula>
    </cfRule>
  </conditionalFormatting>
  <conditionalFormatting sqref="I13:K13">
    <cfRule type="expression" dxfId="102" priority="10">
      <formula>H12&lt;I12</formula>
    </cfRule>
  </conditionalFormatting>
  <conditionalFormatting sqref="L13">
    <cfRule type="expression" dxfId="101" priority="9">
      <formula>H12&lt;I12</formula>
    </cfRule>
  </conditionalFormatting>
  <conditionalFormatting sqref="U13">
    <cfRule type="expression" dxfId="100" priority="8">
      <formula>X12&gt;Y12</formula>
    </cfRule>
  </conditionalFormatting>
  <conditionalFormatting sqref="V13:X13">
    <cfRule type="expression" dxfId="99" priority="7">
      <formula>X12&gt;Y12</formula>
    </cfRule>
  </conditionalFormatting>
  <conditionalFormatting sqref="Y13:AA13">
    <cfRule type="expression" dxfId="98" priority="6">
      <formula>X12&lt;Y12</formula>
    </cfRule>
  </conditionalFormatting>
  <conditionalFormatting sqref="AB13">
    <cfRule type="expression" dxfId="97" priority="5">
      <formula>X12&lt;Y12</formula>
    </cfRule>
  </conditionalFormatting>
  <conditionalFormatting sqref="J11:P11">
    <cfRule type="expression" dxfId="96" priority="4">
      <formula>P10&gt;Q10</formula>
    </cfRule>
  </conditionalFormatting>
  <conditionalFormatting sqref="Q11:W11">
    <cfRule type="expression" dxfId="95" priority="3">
      <formula>P10&lt;Q10</formula>
    </cfRule>
  </conditionalFormatting>
  <conditionalFormatting sqref="X11">
    <cfRule type="expression" dxfId="94" priority="2">
      <formula>P10&lt;Q10</formula>
    </cfRule>
  </conditionalFormatting>
  <conditionalFormatting sqref="P9">
    <cfRule type="expression" dxfId="93" priority="1">
      <formula>NOT(OR(ISBLANK($P$10),ISBLANK($Q$10)))</formula>
    </cfRule>
  </conditionalFormatting>
  <pageMargins left="0.7" right="0.7" top="0.75" bottom="0.75" header="0.3" footer="0.3"/>
  <pageSetup paperSize="9" scale="7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44"/>
  <sheetViews>
    <sheetView showGridLines="0" workbookViewId="0">
      <selection activeCell="B5" sqref="B5:B6"/>
    </sheetView>
  </sheetViews>
  <sheetFormatPr defaultColWidth="8.81640625" defaultRowHeight="13" x14ac:dyDescent="0.2"/>
  <cols>
    <col min="1" max="1" width="8.7265625" customWidth="1"/>
    <col min="2" max="2" width="4" bestFit="1" customWidth="1"/>
    <col min="3" max="3" width="19.1796875" bestFit="1" customWidth="1"/>
    <col min="4" max="24" width="3.6328125" customWidth="1"/>
    <col min="25" max="61" width="3.6328125" hidden="1" customWidth="1"/>
    <col min="62" max="62" width="3.81640625" hidden="1" customWidth="1"/>
    <col min="63" max="63" width="3.6328125" hidden="1" customWidth="1"/>
    <col min="67" max="67" width="10.1796875" bestFit="1" customWidth="1"/>
  </cols>
  <sheetData>
    <row r="1" spans="2:72" ht="30" customHeight="1" x14ac:dyDescent="0.2"/>
    <row r="2" spans="2:72" ht="33.75" customHeight="1" thickBot="1" x14ac:dyDescent="0.25"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</row>
    <row r="3" spans="2:72" ht="30" customHeight="1" thickTop="1" x14ac:dyDescent="0.2"/>
    <row r="4" spans="2:72" ht="27" customHeight="1" x14ac:dyDescent="0.2">
      <c r="B4" s="132" t="s">
        <v>0</v>
      </c>
      <c r="C4" s="133"/>
      <c r="D4" s="134" t="str">
        <f>C5</f>
        <v>チーム1</v>
      </c>
      <c r="E4" s="134"/>
      <c r="F4" s="134"/>
      <c r="G4" s="134" t="str">
        <f>C7</f>
        <v>チーム2</v>
      </c>
      <c r="H4" s="134"/>
      <c r="I4" s="134"/>
      <c r="J4" s="134" t="str">
        <f>C9</f>
        <v>チーム3</v>
      </c>
      <c r="K4" s="134"/>
      <c r="L4" s="134"/>
      <c r="M4" s="134" t="str">
        <f>C11</f>
        <v>チーム4</v>
      </c>
      <c r="N4" s="134"/>
      <c r="O4" s="134"/>
      <c r="P4" s="134" t="str">
        <f>C13</f>
        <v>チーム5</v>
      </c>
      <c r="Q4" s="134"/>
      <c r="R4" s="134"/>
      <c r="S4" s="134" t="str">
        <f>C15</f>
        <v>チーム6</v>
      </c>
      <c r="T4" s="134"/>
      <c r="U4" s="134"/>
      <c r="V4" s="134" t="str">
        <f>C17</f>
        <v>チーム7</v>
      </c>
      <c r="W4" s="134"/>
      <c r="X4" s="134"/>
      <c r="Y4" s="134" t="str">
        <f>C19</f>
        <v>チーム8</v>
      </c>
      <c r="Z4" s="134"/>
      <c r="AA4" s="134"/>
      <c r="AB4" s="134" t="str">
        <f>C21</f>
        <v>チーム9</v>
      </c>
      <c r="AC4" s="134"/>
      <c r="AD4" s="134"/>
      <c r="AE4" s="134" t="str">
        <f>C23</f>
        <v>チーム10</v>
      </c>
      <c r="AF4" s="134"/>
      <c r="AG4" s="134"/>
      <c r="AH4" s="134" t="str">
        <f>C25</f>
        <v>チーム11</v>
      </c>
      <c r="AI4" s="134"/>
      <c r="AJ4" s="134"/>
      <c r="AK4" s="134" t="str">
        <f>C27</f>
        <v>チーム12</v>
      </c>
      <c r="AL4" s="134"/>
      <c r="AM4" s="134"/>
      <c r="AN4" s="134" t="str">
        <f>C29</f>
        <v>チーム13</v>
      </c>
      <c r="AO4" s="134"/>
      <c r="AP4" s="134"/>
      <c r="AQ4" s="134" t="str">
        <f>C31</f>
        <v>チーム14</v>
      </c>
      <c r="AR4" s="134"/>
      <c r="AS4" s="134"/>
      <c r="AT4" s="134" t="str">
        <f>C33</f>
        <v>チーム15</v>
      </c>
      <c r="AU4" s="134"/>
      <c r="AV4" s="134"/>
      <c r="AW4" s="134" t="str">
        <f>C35</f>
        <v>チーム16</v>
      </c>
      <c r="AX4" s="134"/>
      <c r="AY4" s="134"/>
      <c r="AZ4" s="134" t="str">
        <f>C37</f>
        <v>チーム17</v>
      </c>
      <c r="BA4" s="134"/>
      <c r="BB4" s="134"/>
      <c r="BC4" s="134" t="str">
        <f>C39</f>
        <v>チーム18</v>
      </c>
      <c r="BD4" s="134"/>
      <c r="BE4" s="134"/>
      <c r="BF4" s="134" t="str">
        <f>C41</f>
        <v>チーム19</v>
      </c>
      <c r="BG4" s="134"/>
      <c r="BH4" s="134"/>
      <c r="BI4" s="134" t="str">
        <f>C43</f>
        <v>チーム20</v>
      </c>
      <c r="BJ4" s="134"/>
      <c r="BK4" s="135"/>
      <c r="BL4" s="10" t="s">
        <v>1</v>
      </c>
      <c r="BM4" s="11" t="s">
        <v>2</v>
      </c>
      <c r="BN4" s="11" t="s">
        <v>3</v>
      </c>
      <c r="BO4" s="11" t="s">
        <v>4</v>
      </c>
      <c r="BP4" s="11" t="s">
        <v>5</v>
      </c>
      <c r="BQ4" s="11" t="s">
        <v>6</v>
      </c>
      <c r="BR4" s="11" t="s">
        <v>7</v>
      </c>
      <c r="BS4" s="11" t="s">
        <v>8</v>
      </c>
      <c r="BT4" s="12" t="s">
        <v>9</v>
      </c>
    </row>
    <row r="5" spans="2:72" x14ac:dyDescent="0.2">
      <c r="B5" s="114">
        <v>1</v>
      </c>
      <c r="C5" s="127" t="s">
        <v>30</v>
      </c>
      <c r="D5" s="118"/>
      <c r="E5" s="119"/>
      <c r="F5" s="128"/>
      <c r="G5" s="4">
        <v>2</v>
      </c>
      <c r="H5" s="5" t="str">
        <f>IF(OR(ISBLANK(G5),ISBLANK(I5)),"－",IF(G5&gt;I5,"○",IF(G5=I5,"△","●")))</f>
        <v>○</v>
      </c>
      <c r="I5" s="6">
        <v>1</v>
      </c>
      <c r="J5" s="4">
        <v>2</v>
      </c>
      <c r="K5" s="5" t="str">
        <f t="shared" ref="K5:K44" si="0">IF(OR(ISBLANK(J5),ISBLANK(L5)),"－",IF(J5&gt;L5,"○",IF(J5=L5,"△","●")))</f>
        <v>○</v>
      </c>
      <c r="L5" s="6">
        <v>0</v>
      </c>
      <c r="M5" s="4">
        <v>3</v>
      </c>
      <c r="N5" s="5" t="str">
        <f t="shared" ref="N5:N44" si="1">IF(OR(ISBLANK(M5),ISBLANK(O5)),"－",IF(M5&gt;O5,"○",IF(M5=O5,"△","●")))</f>
        <v>△</v>
      </c>
      <c r="O5" s="6">
        <v>3</v>
      </c>
      <c r="P5" s="4">
        <v>2</v>
      </c>
      <c r="Q5" s="5" t="str">
        <f t="shared" ref="Q5:Q44" si="2">IF(OR(ISBLANK(P5),ISBLANK(R5)),"－",IF(P5&gt;R5,"○",IF(P5=R5,"△","●")))</f>
        <v>●</v>
      </c>
      <c r="R5" s="6">
        <v>3</v>
      </c>
      <c r="S5" s="4">
        <v>1</v>
      </c>
      <c r="T5" s="5" t="str">
        <f t="shared" ref="T5:T44" si="3">IF(OR(ISBLANK(S5),ISBLANK(U5)),"－",IF(S5&gt;U5,"○",IF(S5=U5,"△","●")))</f>
        <v>△</v>
      </c>
      <c r="U5" s="6">
        <v>1</v>
      </c>
      <c r="V5" s="4">
        <v>4</v>
      </c>
      <c r="W5" s="5" t="str">
        <f t="shared" ref="W5:W44" si="4">IF(OR(ISBLANK(V5),ISBLANK(X5)),"－",IF(V5&gt;X5,"○",IF(V5=X5,"△","●")))</f>
        <v>○</v>
      </c>
      <c r="X5" s="6">
        <v>1</v>
      </c>
      <c r="Y5" s="4"/>
      <c r="Z5" s="5" t="str">
        <f t="shared" ref="Z5:Z44" si="5">IF(OR(ISBLANK(Y5),ISBLANK(AA5)),"－",IF(Y5&gt;AA5,"○",IF(Y5=AA5,"△","●")))</f>
        <v>－</v>
      </c>
      <c r="AA5" s="6"/>
      <c r="AB5" s="4"/>
      <c r="AC5" s="5" t="str">
        <f t="shared" ref="AC5:AC44" si="6">IF(OR(ISBLANK(AB5),ISBLANK(AD5)),"－",IF(AB5&gt;AD5,"○",IF(AB5=AD5,"△","●")))</f>
        <v>－</v>
      </c>
      <c r="AD5" s="6"/>
      <c r="AE5" s="4"/>
      <c r="AF5" s="5" t="str">
        <f t="shared" ref="AF5:AF44" si="7">IF(OR(ISBLANK(AE5),ISBLANK(AG5)),"－",IF(AE5&gt;AG5,"○",IF(AE5=AG5,"△","●")))</f>
        <v>－</v>
      </c>
      <c r="AG5" s="6"/>
      <c r="AH5" s="4"/>
      <c r="AI5" s="5" t="str">
        <f t="shared" ref="AI5:AI44" si="8">IF(OR(ISBLANK(AH5),ISBLANK(AJ5)),"－",IF(AH5&gt;AJ5,"○",IF(AH5=AJ5,"△","●")))</f>
        <v>－</v>
      </c>
      <c r="AJ5" s="6"/>
      <c r="AK5" s="4"/>
      <c r="AL5" s="5" t="str">
        <f t="shared" ref="AL5:AL44" si="9">IF(OR(ISBLANK(AK5),ISBLANK(AM5)),"－",IF(AK5&gt;AM5,"○",IF(AK5=AM5,"△","●")))</f>
        <v>－</v>
      </c>
      <c r="AM5" s="6"/>
      <c r="AN5" s="4"/>
      <c r="AO5" s="5" t="str">
        <f t="shared" ref="AO5:AO44" si="10">IF(OR(ISBLANK(AN5),ISBLANK(AP5)),"－",IF(AN5&gt;AP5,"○",IF(AN5=AP5,"△","●")))</f>
        <v>－</v>
      </c>
      <c r="AP5" s="6"/>
      <c r="AQ5" s="4"/>
      <c r="AR5" s="5" t="str">
        <f t="shared" ref="AR5:AR44" si="11">IF(OR(ISBLANK(AQ5),ISBLANK(AS5)),"－",IF(AQ5&gt;AS5,"○",IF(AQ5=AS5,"△","●")))</f>
        <v>－</v>
      </c>
      <c r="AS5" s="6"/>
      <c r="AT5" s="4"/>
      <c r="AU5" s="5" t="str">
        <f t="shared" ref="AU5:AU44" si="12">IF(OR(ISBLANK(AT5),ISBLANK(AV5)),"－",IF(AT5&gt;AV5,"○",IF(AT5=AV5,"△","●")))</f>
        <v>－</v>
      </c>
      <c r="AV5" s="6"/>
      <c r="AW5" s="4"/>
      <c r="AX5" s="5" t="str">
        <f t="shared" ref="AX5:AX44" si="13">IF(OR(ISBLANK(AW5),ISBLANK(AY5)),"－",IF(AW5&gt;AY5,"○",IF(AW5=AY5,"△","●")))</f>
        <v>－</v>
      </c>
      <c r="AY5" s="6"/>
      <c r="AZ5" s="4"/>
      <c r="BA5" s="5" t="str">
        <f t="shared" ref="BA5:BA44" si="14">IF(OR(ISBLANK(AZ5),ISBLANK(BB5)),"－",IF(AZ5&gt;BB5,"○",IF(AZ5=BB5,"△","●")))</f>
        <v>－</v>
      </c>
      <c r="BB5" s="6"/>
      <c r="BC5" s="4"/>
      <c r="BD5" s="5" t="str">
        <f t="shared" ref="BD5:BD44" si="15">IF(OR(ISBLANK(BC5),ISBLANK(BE5)),"－",IF(BC5&gt;BE5,"○",IF(BC5=BE5,"△","●")))</f>
        <v>－</v>
      </c>
      <c r="BE5" s="6"/>
      <c r="BF5" s="4"/>
      <c r="BG5" s="5" t="str">
        <f t="shared" ref="BG5:BG44" si="16">IF(OR(ISBLANK(BF5),ISBLANK(BH5)),"－",IF(BF5&gt;BH5,"○",IF(BF5=BH5,"△","●")))</f>
        <v>－</v>
      </c>
      <c r="BH5" s="6"/>
      <c r="BI5" s="4"/>
      <c r="BJ5" s="5" t="str">
        <f t="shared" ref="BJ5:BJ42" si="17">IF(OR(ISBLANK(BI5),ISBLANK(BK5)),"－",IF(BI5&gt;BK5,"○",IF(BI5=BK5,"△","●")))</f>
        <v>－</v>
      </c>
      <c r="BK5" s="5"/>
      <c r="BL5" s="122">
        <f>COUNTIF(D5:BK6,"○")</f>
        <v>8</v>
      </c>
      <c r="BM5" s="110">
        <f>COUNTIF(D5:BK6,"△")</f>
        <v>2</v>
      </c>
      <c r="BN5" s="110">
        <f>COUNTIF(D5:BK6,"●")</f>
        <v>2</v>
      </c>
      <c r="BO5" s="108">
        <f>IF(ISERROR(BL5/(BL5+BN5)),0,BL5/(BL5+BN5))*1000</f>
        <v>800</v>
      </c>
      <c r="BP5" s="110">
        <f>BL5*3+BM5*1</f>
        <v>26</v>
      </c>
      <c r="BQ5" s="110">
        <f>SUM(D5,G5,J5,M5,P5,S5,V5,Y5,AB5,AE5,AH5,AK5,AN5,AQ5,AT5,AW5,AZ5,BC5,BF5,BI5)+SUM(D6,G6,J6,M6,P6,S6,V6,Y6,AB6,AE6,AH6,AK6,AN6,AQ6,AT6,AW6,AZ6,BC6,BF6,BI6)</f>
        <v>33</v>
      </c>
      <c r="BR5" s="110">
        <f>SUM(F5,I5,L5,O5,R5,U5,X5,AA5,AD5,AG5,AJ5,AM5,AP5,AS5,AV5,AY5,BB5,BE5,BH5,BK5)+SUM(F6,I6,L6,O6,R6,U6,X6,AA6,AD6,AG6,AJ6,AM6,AP6,AS6,AV6,AY6,BB6,BE6,BH6,BK6)</f>
        <v>25</v>
      </c>
      <c r="BS5" s="110">
        <f>BQ5-BR5</f>
        <v>8</v>
      </c>
      <c r="BT5" s="112">
        <f>IFERROR(_xlfn.RANK.EQ(BP5,$BP$5:$BP$44),"")</f>
        <v>1</v>
      </c>
    </row>
    <row r="6" spans="2:72" x14ac:dyDescent="0.2">
      <c r="B6" s="115"/>
      <c r="C6" s="117"/>
      <c r="D6" s="120"/>
      <c r="E6" s="121"/>
      <c r="F6" s="129"/>
      <c r="G6" s="7">
        <v>2</v>
      </c>
      <c r="H6" s="8" t="str">
        <f>IF(OR(ISBLANK(G6),ISBLANK(I6)),"－",IF(G6&gt;I6,"○",IF(G6=I6,"△","●")))</f>
        <v>○</v>
      </c>
      <c r="I6" s="9">
        <v>1</v>
      </c>
      <c r="J6" s="7">
        <v>3</v>
      </c>
      <c r="K6" s="8" t="str">
        <f t="shared" si="0"/>
        <v>○</v>
      </c>
      <c r="L6" s="9">
        <v>2</v>
      </c>
      <c r="M6" s="7">
        <v>1</v>
      </c>
      <c r="N6" s="8" t="str">
        <f t="shared" si="1"/>
        <v>●</v>
      </c>
      <c r="O6" s="9">
        <v>4</v>
      </c>
      <c r="P6" s="7">
        <v>6</v>
      </c>
      <c r="Q6" s="8" t="str">
        <f t="shared" si="2"/>
        <v>○</v>
      </c>
      <c r="R6" s="9">
        <v>4</v>
      </c>
      <c r="S6" s="7">
        <v>5</v>
      </c>
      <c r="T6" s="8" t="str">
        <f t="shared" si="3"/>
        <v>○</v>
      </c>
      <c r="U6" s="9">
        <v>4</v>
      </c>
      <c r="V6" s="7">
        <v>2</v>
      </c>
      <c r="W6" s="8" t="str">
        <f t="shared" si="4"/>
        <v>○</v>
      </c>
      <c r="X6" s="9">
        <v>1</v>
      </c>
      <c r="Y6" s="7"/>
      <c r="Z6" s="8" t="str">
        <f t="shared" si="5"/>
        <v>－</v>
      </c>
      <c r="AA6" s="9"/>
      <c r="AB6" s="7"/>
      <c r="AC6" s="8" t="str">
        <f t="shared" si="6"/>
        <v>－</v>
      </c>
      <c r="AD6" s="9"/>
      <c r="AE6" s="7"/>
      <c r="AF6" s="8" t="str">
        <f t="shared" si="7"/>
        <v>－</v>
      </c>
      <c r="AG6" s="9"/>
      <c r="AH6" s="7"/>
      <c r="AI6" s="8" t="str">
        <f t="shared" si="8"/>
        <v>－</v>
      </c>
      <c r="AJ6" s="9"/>
      <c r="AK6" s="7"/>
      <c r="AL6" s="8" t="str">
        <f t="shared" si="9"/>
        <v>－</v>
      </c>
      <c r="AM6" s="9"/>
      <c r="AN6" s="7"/>
      <c r="AO6" s="8" t="str">
        <f t="shared" si="10"/>
        <v>－</v>
      </c>
      <c r="AP6" s="9"/>
      <c r="AQ6" s="7"/>
      <c r="AR6" s="8" t="str">
        <f t="shared" si="11"/>
        <v>－</v>
      </c>
      <c r="AS6" s="9"/>
      <c r="AT6" s="7"/>
      <c r="AU6" s="8" t="str">
        <f t="shared" si="12"/>
        <v>－</v>
      </c>
      <c r="AV6" s="9"/>
      <c r="AW6" s="7"/>
      <c r="AX6" s="8" t="str">
        <f t="shared" si="13"/>
        <v>－</v>
      </c>
      <c r="AY6" s="9"/>
      <c r="AZ6" s="7"/>
      <c r="BA6" s="8" t="str">
        <f t="shared" si="14"/>
        <v>－</v>
      </c>
      <c r="BB6" s="9"/>
      <c r="BC6" s="7"/>
      <c r="BD6" s="8" t="str">
        <f t="shared" si="15"/>
        <v>－</v>
      </c>
      <c r="BE6" s="9"/>
      <c r="BF6" s="7"/>
      <c r="BG6" s="8" t="str">
        <f t="shared" si="16"/>
        <v>－</v>
      </c>
      <c r="BH6" s="9"/>
      <c r="BI6" s="7"/>
      <c r="BJ6" s="8" t="str">
        <f t="shared" si="17"/>
        <v>－</v>
      </c>
      <c r="BK6" s="8"/>
      <c r="BL6" s="130"/>
      <c r="BM6" s="125"/>
      <c r="BN6" s="125"/>
      <c r="BO6" s="124"/>
      <c r="BP6" s="125"/>
      <c r="BQ6" s="125"/>
      <c r="BR6" s="125"/>
      <c r="BS6" s="125"/>
      <c r="BT6" s="126"/>
    </row>
    <row r="7" spans="2:72" x14ac:dyDescent="0.2">
      <c r="B7" s="114">
        <v>2</v>
      </c>
      <c r="C7" s="116" t="s">
        <v>11</v>
      </c>
      <c r="D7" s="4">
        <v>1</v>
      </c>
      <c r="E7" s="5" t="str">
        <f t="shared" ref="E7:E44" si="18">IF(OR(ISBLANK(D7),ISBLANK(F7)),"－",IF(D7&gt;F7,"○",IF(D7=F7,"△","●")))</f>
        <v>●</v>
      </c>
      <c r="F7" s="6">
        <v>2</v>
      </c>
      <c r="G7" s="118"/>
      <c r="H7" s="119"/>
      <c r="I7" s="128"/>
      <c r="J7" s="4">
        <v>3</v>
      </c>
      <c r="K7" s="5" t="str">
        <f t="shared" si="0"/>
        <v>△</v>
      </c>
      <c r="L7" s="6">
        <v>3</v>
      </c>
      <c r="M7" s="4">
        <v>3</v>
      </c>
      <c r="N7" s="5" t="str">
        <f t="shared" si="1"/>
        <v>●</v>
      </c>
      <c r="O7" s="6">
        <v>4</v>
      </c>
      <c r="P7" s="4">
        <v>4</v>
      </c>
      <c r="Q7" s="5" t="str">
        <f t="shared" si="2"/>
        <v>○</v>
      </c>
      <c r="R7" s="6">
        <v>3</v>
      </c>
      <c r="S7" s="4">
        <v>2</v>
      </c>
      <c r="T7" s="5" t="str">
        <f t="shared" si="3"/>
        <v>○</v>
      </c>
      <c r="U7" s="6">
        <v>1</v>
      </c>
      <c r="V7" s="4">
        <v>1</v>
      </c>
      <c r="W7" s="5" t="str">
        <f t="shared" si="4"/>
        <v>●</v>
      </c>
      <c r="X7" s="6">
        <v>2</v>
      </c>
      <c r="Y7" s="4"/>
      <c r="Z7" s="5" t="str">
        <f t="shared" si="5"/>
        <v>－</v>
      </c>
      <c r="AA7" s="6"/>
      <c r="AB7" s="4"/>
      <c r="AC7" s="5" t="str">
        <f t="shared" si="6"/>
        <v>－</v>
      </c>
      <c r="AD7" s="6"/>
      <c r="AE7" s="4"/>
      <c r="AF7" s="5" t="str">
        <f t="shared" si="7"/>
        <v>－</v>
      </c>
      <c r="AG7" s="6"/>
      <c r="AH7" s="4"/>
      <c r="AI7" s="5" t="str">
        <f t="shared" si="8"/>
        <v>－</v>
      </c>
      <c r="AJ7" s="6"/>
      <c r="AK7" s="4"/>
      <c r="AL7" s="5" t="str">
        <f t="shared" si="9"/>
        <v>－</v>
      </c>
      <c r="AM7" s="6"/>
      <c r="AN7" s="4"/>
      <c r="AO7" s="5" t="str">
        <f t="shared" si="10"/>
        <v>－</v>
      </c>
      <c r="AP7" s="6"/>
      <c r="AQ7" s="4"/>
      <c r="AR7" s="5" t="str">
        <f t="shared" si="11"/>
        <v>－</v>
      </c>
      <c r="AS7" s="6"/>
      <c r="AT7" s="4"/>
      <c r="AU7" s="5" t="str">
        <f t="shared" si="12"/>
        <v>－</v>
      </c>
      <c r="AV7" s="6"/>
      <c r="AW7" s="4"/>
      <c r="AX7" s="5" t="str">
        <f t="shared" si="13"/>
        <v>－</v>
      </c>
      <c r="AY7" s="6"/>
      <c r="AZ7" s="4"/>
      <c r="BA7" s="5" t="str">
        <f t="shared" si="14"/>
        <v>－</v>
      </c>
      <c r="BB7" s="6"/>
      <c r="BC7" s="4"/>
      <c r="BD7" s="5" t="str">
        <f t="shared" si="15"/>
        <v>－</v>
      </c>
      <c r="BE7" s="6"/>
      <c r="BF7" s="4"/>
      <c r="BG7" s="5" t="str">
        <f t="shared" si="16"/>
        <v>－</v>
      </c>
      <c r="BH7" s="6"/>
      <c r="BI7" s="4"/>
      <c r="BJ7" s="5" t="str">
        <f t="shared" si="17"/>
        <v>－</v>
      </c>
      <c r="BK7" s="5"/>
      <c r="BL7" s="122">
        <f t="shared" ref="BL7" si="19">COUNTIF(D7:BK8,"○")</f>
        <v>5</v>
      </c>
      <c r="BM7" s="110">
        <f t="shared" ref="BM7" si="20">COUNTIF(D7:BK8,"△")</f>
        <v>1</v>
      </c>
      <c r="BN7" s="110">
        <f t="shared" ref="BN7" si="21">COUNTIF(D7:BK8,"●")</f>
        <v>6</v>
      </c>
      <c r="BO7" s="108">
        <f t="shared" ref="BO7" si="22">IF(ISERROR(BL7/(BL7+BN7)),0,BL7/(BL7+BN7))*1000</f>
        <v>454.5454545454545</v>
      </c>
      <c r="BP7" s="110">
        <f>BL7*3+BM7*1</f>
        <v>16</v>
      </c>
      <c r="BQ7" s="110">
        <f t="shared" ref="BQ7" si="23">SUM(D7,G7,J7,M7,P7,S7,V7,Y7,AB7,AE7,AH7,AK7,AN7,AQ7,AT7,AW7,AZ7,BC7,BF7,BI7)+SUM(D8,G8,J8,M8,P8,S8,V8,Y8,AB8,AE8,AH8,AK8,AN8,AQ8,AT8,AW8,AZ8,BC8,BF8,BI8)</f>
        <v>30</v>
      </c>
      <c r="BR7" s="110">
        <f t="shared" ref="BR7" si="24">SUM(F7,I7,L7,O7,R7,U7,X7,AA7,AD7,AG7,AJ7,AM7,AP7,AS7,AV7,AY7,BB7,BE7,BH7,BK7)+SUM(F8,I8,L8,O8,R8,U8,X8,AA8,AD8,AG8,AJ8,AM8,AP8,AS8,AV8,AY8,BB8,BE8,BH8,BK8)</f>
        <v>30</v>
      </c>
      <c r="BS7" s="110">
        <f t="shared" ref="BS7" si="25">BQ7-BR7</f>
        <v>0</v>
      </c>
      <c r="BT7" s="112">
        <f t="shared" ref="BT7" si="26">IFERROR(_xlfn.RANK.EQ(BP7,$BP$5:$BP$44),"")</f>
        <v>3</v>
      </c>
    </row>
    <row r="8" spans="2:72" x14ac:dyDescent="0.2">
      <c r="B8" s="115"/>
      <c r="C8" s="116"/>
      <c r="D8" s="7">
        <v>1</v>
      </c>
      <c r="E8" s="8" t="str">
        <f t="shared" si="18"/>
        <v>●</v>
      </c>
      <c r="F8" s="9">
        <v>2</v>
      </c>
      <c r="G8" s="120"/>
      <c r="H8" s="121"/>
      <c r="I8" s="129"/>
      <c r="J8" s="7">
        <v>3</v>
      </c>
      <c r="K8" s="8" t="str">
        <f t="shared" si="0"/>
        <v>○</v>
      </c>
      <c r="L8" s="9">
        <v>1</v>
      </c>
      <c r="M8" s="7">
        <v>6</v>
      </c>
      <c r="N8" s="8" t="str">
        <f t="shared" si="1"/>
        <v>●</v>
      </c>
      <c r="O8" s="9">
        <v>7</v>
      </c>
      <c r="P8" s="7">
        <v>1</v>
      </c>
      <c r="Q8" s="8" t="str">
        <f t="shared" si="2"/>
        <v>●</v>
      </c>
      <c r="R8" s="9">
        <v>2</v>
      </c>
      <c r="S8" s="7">
        <v>2</v>
      </c>
      <c r="T8" s="8" t="str">
        <f t="shared" si="3"/>
        <v>○</v>
      </c>
      <c r="U8" s="9">
        <v>1</v>
      </c>
      <c r="V8" s="7">
        <v>3</v>
      </c>
      <c r="W8" s="8" t="str">
        <f t="shared" si="4"/>
        <v>○</v>
      </c>
      <c r="X8" s="9">
        <v>2</v>
      </c>
      <c r="Y8" s="7"/>
      <c r="Z8" s="8" t="str">
        <f t="shared" si="5"/>
        <v>－</v>
      </c>
      <c r="AA8" s="9"/>
      <c r="AB8" s="7"/>
      <c r="AC8" s="8" t="str">
        <f t="shared" si="6"/>
        <v>－</v>
      </c>
      <c r="AD8" s="9"/>
      <c r="AE8" s="7"/>
      <c r="AF8" s="8" t="str">
        <f t="shared" si="7"/>
        <v>－</v>
      </c>
      <c r="AG8" s="9"/>
      <c r="AH8" s="7"/>
      <c r="AI8" s="8" t="str">
        <f t="shared" si="8"/>
        <v>－</v>
      </c>
      <c r="AJ8" s="9"/>
      <c r="AK8" s="7"/>
      <c r="AL8" s="8" t="str">
        <f t="shared" si="9"/>
        <v>－</v>
      </c>
      <c r="AM8" s="9"/>
      <c r="AN8" s="7"/>
      <c r="AO8" s="8" t="str">
        <f t="shared" si="10"/>
        <v>－</v>
      </c>
      <c r="AP8" s="9"/>
      <c r="AQ8" s="7"/>
      <c r="AR8" s="8" t="str">
        <f t="shared" si="11"/>
        <v>－</v>
      </c>
      <c r="AS8" s="9"/>
      <c r="AT8" s="7"/>
      <c r="AU8" s="8" t="str">
        <f t="shared" si="12"/>
        <v>－</v>
      </c>
      <c r="AV8" s="9"/>
      <c r="AW8" s="7"/>
      <c r="AX8" s="8" t="str">
        <f t="shared" si="13"/>
        <v>－</v>
      </c>
      <c r="AY8" s="9"/>
      <c r="AZ8" s="7"/>
      <c r="BA8" s="8" t="str">
        <f t="shared" si="14"/>
        <v>－</v>
      </c>
      <c r="BB8" s="9"/>
      <c r="BC8" s="7"/>
      <c r="BD8" s="8" t="str">
        <f t="shared" si="15"/>
        <v>－</v>
      </c>
      <c r="BE8" s="9"/>
      <c r="BF8" s="7"/>
      <c r="BG8" s="8" t="str">
        <f t="shared" si="16"/>
        <v>－</v>
      </c>
      <c r="BH8" s="9"/>
      <c r="BI8" s="7"/>
      <c r="BJ8" s="8" t="str">
        <f t="shared" si="17"/>
        <v>－</v>
      </c>
      <c r="BK8" s="8"/>
      <c r="BL8" s="130"/>
      <c r="BM8" s="125"/>
      <c r="BN8" s="125"/>
      <c r="BO8" s="124"/>
      <c r="BP8" s="125"/>
      <c r="BQ8" s="125"/>
      <c r="BR8" s="125"/>
      <c r="BS8" s="125"/>
      <c r="BT8" s="126"/>
    </row>
    <row r="9" spans="2:72" x14ac:dyDescent="0.2">
      <c r="B9" s="114">
        <v>3</v>
      </c>
      <c r="C9" s="127" t="s">
        <v>12</v>
      </c>
      <c r="D9" s="4">
        <v>2</v>
      </c>
      <c r="E9" s="5" t="str">
        <f t="shared" si="18"/>
        <v>●</v>
      </c>
      <c r="F9" s="6">
        <v>3</v>
      </c>
      <c r="G9" s="4">
        <v>1</v>
      </c>
      <c r="H9" s="5" t="str">
        <f t="shared" ref="H9:H44" si="27">IF(OR(ISBLANK(G9),ISBLANK(I9)),"－",IF(G9&gt;I9,"○",IF(G9=I9,"△","●")))</f>
        <v>●</v>
      </c>
      <c r="I9" s="6">
        <v>3</v>
      </c>
      <c r="J9" s="118"/>
      <c r="K9" s="119"/>
      <c r="L9" s="128"/>
      <c r="M9" s="4">
        <v>4</v>
      </c>
      <c r="N9" s="5" t="str">
        <f t="shared" si="1"/>
        <v>●</v>
      </c>
      <c r="O9" s="6">
        <v>5</v>
      </c>
      <c r="P9" s="4">
        <v>1</v>
      </c>
      <c r="Q9" s="5" t="str">
        <f t="shared" si="2"/>
        <v>●</v>
      </c>
      <c r="R9" s="6">
        <v>3</v>
      </c>
      <c r="S9" s="4">
        <v>3</v>
      </c>
      <c r="T9" s="5" t="str">
        <f t="shared" si="3"/>
        <v>○</v>
      </c>
      <c r="U9" s="6">
        <v>2</v>
      </c>
      <c r="V9" s="4">
        <v>2</v>
      </c>
      <c r="W9" s="5" t="str">
        <f t="shared" si="4"/>
        <v>○</v>
      </c>
      <c r="X9" s="6">
        <v>1</v>
      </c>
      <c r="Y9" s="4"/>
      <c r="Z9" s="5" t="str">
        <f t="shared" si="5"/>
        <v>－</v>
      </c>
      <c r="AA9" s="6"/>
      <c r="AB9" s="4"/>
      <c r="AC9" s="5" t="str">
        <f t="shared" si="6"/>
        <v>－</v>
      </c>
      <c r="AD9" s="6"/>
      <c r="AE9" s="4"/>
      <c r="AF9" s="5" t="str">
        <f t="shared" si="7"/>
        <v>－</v>
      </c>
      <c r="AG9" s="6"/>
      <c r="AH9" s="4"/>
      <c r="AI9" s="5" t="str">
        <f t="shared" si="8"/>
        <v>－</v>
      </c>
      <c r="AJ9" s="6"/>
      <c r="AK9" s="4"/>
      <c r="AL9" s="5" t="str">
        <f t="shared" si="9"/>
        <v>－</v>
      </c>
      <c r="AM9" s="6"/>
      <c r="AN9" s="4"/>
      <c r="AO9" s="5" t="str">
        <f t="shared" si="10"/>
        <v>－</v>
      </c>
      <c r="AP9" s="6"/>
      <c r="AQ9" s="4"/>
      <c r="AR9" s="5" t="str">
        <f t="shared" si="11"/>
        <v>－</v>
      </c>
      <c r="AS9" s="6"/>
      <c r="AT9" s="4"/>
      <c r="AU9" s="5" t="str">
        <f t="shared" si="12"/>
        <v>－</v>
      </c>
      <c r="AV9" s="6"/>
      <c r="AW9" s="4"/>
      <c r="AX9" s="5" t="str">
        <f t="shared" si="13"/>
        <v>－</v>
      </c>
      <c r="AY9" s="6"/>
      <c r="AZ9" s="4"/>
      <c r="BA9" s="5" t="str">
        <f t="shared" si="14"/>
        <v>－</v>
      </c>
      <c r="BB9" s="6"/>
      <c r="BC9" s="4"/>
      <c r="BD9" s="5" t="str">
        <f t="shared" si="15"/>
        <v>－</v>
      </c>
      <c r="BE9" s="6"/>
      <c r="BF9" s="4"/>
      <c r="BG9" s="5" t="str">
        <f t="shared" si="16"/>
        <v>－</v>
      </c>
      <c r="BH9" s="6"/>
      <c r="BI9" s="4"/>
      <c r="BJ9" s="5" t="str">
        <f t="shared" si="17"/>
        <v>－</v>
      </c>
      <c r="BK9" s="5"/>
      <c r="BL9" s="122">
        <f t="shared" ref="BL9" si="28">COUNTIF(D9:BK10,"○")</f>
        <v>4</v>
      </c>
      <c r="BM9" s="110">
        <f t="shared" ref="BM9" si="29">COUNTIF(D9:BK10,"△")</f>
        <v>3</v>
      </c>
      <c r="BN9" s="110">
        <f t="shared" ref="BN9" si="30">COUNTIF(D9:BK10,"●")</f>
        <v>5</v>
      </c>
      <c r="BO9" s="108">
        <f t="shared" ref="BO9" si="31">IF(ISERROR(BL9/(BL9+BN9)),0,BL9/(BL9+BN9))*1000</f>
        <v>444.4444444444444</v>
      </c>
      <c r="BP9" s="110">
        <f>BL9*3+BM9*1</f>
        <v>15</v>
      </c>
      <c r="BQ9" s="110">
        <f t="shared" ref="BQ9" si="32">SUM(D9,G9,J9,M9,P9,S9,V9,Y9,AB9,AE9,AH9,AK9,AN9,AQ9,AT9,AW9,AZ9,BC9,BF9,BI9)+SUM(D10,G10,J10,M10,P10,S10,V10,Y10,AB10,AE10,AH10,AK10,AN10,AQ10,AT10,AW10,AZ10,BC10,BF10,BI10)</f>
        <v>22</v>
      </c>
      <c r="BR9" s="110">
        <f t="shared" ref="BR9" si="33">SUM(F9,I9,L9,O9,R9,U9,X9,AA9,AD9,AG9,AJ9,AM9,AP9,AS9,AV9,AY9,BB9,BE9,BH9,BK9)+SUM(F10,I10,L10,O10,R10,U10,X10,AA10,AD10,AG10,AJ10,AM10,AP10,AS10,AV10,AY10,BB10,BE10,BH10,BK10)</f>
        <v>26</v>
      </c>
      <c r="BS9" s="110">
        <f t="shared" ref="BS9" si="34">BQ9-BR9</f>
        <v>-4</v>
      </c>
      <c r="BT9" s="112">
        <f t="shared" ref="BT9" si="35">IFERROR(_xlfn.RANK.EQ(BP9,$BP$5:$BP$44),"")</f>
        <v>4</v>
      </c>
    </row>
    <row r="10" spans="2:72" x14ac:dyDescent="0.2">
      <c r="B10" s="115"/>
      <c r="C10" s="117"/>
      <c r="D10" s="7">
        <v>0</v>
      </c>
      <c r="E10" s="8" t="str">
        <f t="shared" si="18"/>
        <v>●</v>
      </c>
      <c r="F10" s="9">
        <v>2</v>
      </c>
      <c r="G10" s="7">
        <v>3</v>
      </c>
      <c r="H10" s="8" t="str">
        <f t="shared" si="27"/>
        <v>△</v>
      </c>
      <c r="I10" s="9">
        <v>3</v>
      </c>
      <c r="J10" s="120"/>
      <c r="K10" s="121"/>
      <c r="L10" s="129"/>
      <c r="M10" s="7">
        <v>2</v>
      </c>
      <c r="N10" s="8" t="str">
        <f t="shared" si="1"/>
        <v>○</v>
      </c>
      <c r="O10" s="9">
        <v>1</v>
      </c>
      <c r="P10" s="7">
        <v>1</v>
      </c>
      <c r="Q10" s="8" t="str">
        <f t="shared" si="2"/>
        <v>△</v>
      </c>
      <c r="R10" s="9">
        <v>1</v>
      </c>
      <c r="S10" s="7">
        <v>1</v>
      </c>
      <c r="T10" s="8" t="str">
        <f t="shared" si="3"/>
        <v>△</v>
      </c>
      <c r="U10" s="9">
        <v>1</v>
      </c>
      <c r="V10" s="7">
        <v>2</v>
      </c>
      <c r="W10" s="8" t="str">
        <f t="shared" si="4"/>
        <v>○</v>
      </c>
      <c r="X10" s="9">
        <v>1</v>
      </c>
      <c r="Y10" s="7"/>
      <c r="Z10" s="8" t="str">
        <f t="shared" si="5"/>
        <v>－</v>
      </c>
      <c r="AA10" s="9"/>
      <c r="AB10" s="7"/>
      <c r="AC10" s="8" t="str">
        <f t="shared" si="6"/>
        <v>－</v>
      </c>
      <c r="AD10" s="9"/>
      <c r="AE10" s="7"/>
      <c r="AF10" s="8" t="str">
        <f t="shared" si="7"/>
        <v>－</v>
      </c>
      <c r="AG10" s="9"/>
      <c r="AH10" s="7"/>
      <c r="AI10" s="8" t="str">
        <f t="shared" si="8"/>
        <v>－</v>
      </c>
      <c r="AJ10" s="9"/>
      <c r="AK10" s="7"/>
      <c r="AL10" s="8" t="str">
        <f t="shared" si="9"/>
        <v>－</v>
      </c>
      <c r="AM10" s="9"/>
      <c r="AN10" s="7"/>
      <c r="AO10" s="8" t="str">
        <f t="shared" si="10"/>
        <v>－</v>
      </c>
      <c r="AP10" s="9"/>
      <c r="AQ10" s="7"/>
      <c r="AR10" s="8" t="str">
        <f t="shared" si="11"/>
        <v>－</v>
      </c>
      <c r="AS10" s="9"/>
      <c r="AT10" s="7"/>
      <c r="AU10" s="8" t="str">
        <f t="shared" si="12"/>
        <v>－</v>
      </c>
      <c r="AV10" s="9"/>
      <c r="AW10" s="7"/>
      <c r="AX10" s="8" t="str">
        <f t="shared" si="13"/>
        <v>－</v>
      </c>
      <c r="AY10" s="9"/>
      <c r="AZ10" s="7"/>
      <c r="BA10" s="8" t="str">
        <f t="shared" si="14"/>
        <v>－</v>
      </c>
      <c r="BB10" s="9"/>
      <c r="BC10" s="7"/>
      <c r="BD10" s="8" t="str">
        <f t="shared" si="15"/>
        <v>－</v>
      </c>
      <c r="BE10" s="9"/>
      <c r="BF10" s="7"/>
      <c r="BG10" s="8" t="str">
        <f t="shared" si="16"/>
        <v>－</v>
      </c>
      <c r="BH10" s="9"/>
      <c r="BI10" s="7"/>
      <c r="BJ10" s="8" t="str">
        <f t="shared" si="17"/>
        <v>－</v>
      </c>
      <c r="BK10" s="8"/>
      <c r="BL10" s="130"/>
      <c r="BM10" s="125"/>
      <c r="BN10" s="125"/>
      <c r="BO10" s="124"/>
      <c r="BP10" s="125"/>
      <c r="BQ10" s="125"/>
      <c r="BR10" s="125"/>
      <c r="BS10" s="125"/>
      <c r="BT10" s="126"/>
    </row>
    <row r="11" spans="2:72" x14ac:dyDescent="0.2">
      <c r="B11" s="114">
        <v>4</v>
      </c>
      <c r="C11" s="116" t="s">
        <v>13</v>
      </c>
      <c r="D11" s="4">
        <v>4</v>
      </c>
      <c r="E11" s="5" t="str">
        <f t="shared" si="18"/>
        <v>○</v>
      </c>
      <c r="F11" s="6">
        <v>1</v>
      </c>
      <c r="G11" s="4">
        <v>7</v>
      </c>
      <c r="H11" s="5" t="str">
        <f t="shared" si="27"/>
        <v>○</v>
      </c>
      <c r="I11" s="6">
        <v>6</v>
      </c>
      <c r="J11" s="4">
        <v>1</v>
      </c>
      <c r="K11" s="5" t="str">
        <f t="shared" si="0"/>
        <v>●</v>
      </c>
      <c r="L11" s="6">
        <v>2</v>
      </c>
      <c r="M11" s="118"/>
      <c r="N11" s="119"/>
      <c r="O11" s="128"/>
      <c r="P11" s="4">
        <v>1</v>
      </c>
      <c r="Q11" s="5" t="str">
        <f t="shared" si="2"/>
        <v>●</v>
      </c>
      <c r="R11" s="6">
        <v>3</v>
      </c>
      <c r="S11" s="4">
        <v>3</v>
      </c>
      <c r="T11" s="5" t="str">
        <f t="shared" si="3"/>
        <v>○</v>
      </c>
      <c r="U11" s="6">
        <v>2</v>
      </c>
      <c r="V11" s="4">
        <v>2</v>
      </c>
      <c r="W11" s="5" t="str">
        <f t="shared" si="4"/>
        <v>○</v>
      </c>
      <c r="X11" s="6">
        <v>1</v>
      </c>
      <c r="Y11" s="4"/>
      <c r="Z11" s="5" t="str">
        <f t="shared" si="5"/>
        <v>－</v>
      </c>
      <c r="AA11" s="6"/>
      <c r="AB11" s="4"/>
      <c r="AC11" s="5" t="str">
        <f t="shared" si="6"/>
        <v>－</v>
      </c>
      <c r="AD11" s="6"/>
      <c r="AE11" s="4"/>
      <c r="AF11" s="5" t="str">
        <f t="shared" si="7"/>
        <v>－</v>
      </c>
      <c r="AG11" s="6"/>
      <c r="AH11" s="4"/>
      <c r="AI11" s="5" t="str">
        <f t="shared" si="8"/>
        <v>－</v>
      </c>
      <c r="AJ11" s="6"/>
      <c r="AK11" s="4"/>
      <c r="AL11" s="5" t="str">
        <f t="shared" si="9"/>
        <v>－</v>
      </c>
      <c r="AM11" s="6"/>
      <c r="AN11" s="4"/>
      <c r="AO11" s="5" t="str">
        <f t="shared" si="10"/>
        <v>－</v>
      </c>
      <c r="AP11" s="6"/>
      <c r="AQ11" s="4"/>
      <c r="AR11" s="5" t="str">
        <f t="shared" si="11"/>
        <v>－</v>
      </c>
      <c r="AS11" s="6"/>
      <c r="AT11" s="4"/>
      <c r="AU11" s="5" t="str">
        <f t="shared" si="12"/>
        <v>－</v>
      </c>
      <c r="AV11" s="6"/>
      <c r="AW11" s="4"/>
      <c r="AX11" s="5" t="str">
        <f t="shared" si="13"/>
        <v>－</v>
      </c>
      <c r="AY11" s="6"/>
      <c r="AZ11" s="4"/>
      <c r="BA11" s="5" t="str">
        <f t="shared" si="14"/>
        <v>－</v>
      </c>
      <c r="BB11" s="6"/>
      <c r="BC11" s="4"/>
      <c r="BD11" s="5" t="str">
        <f t="shared" si="15"/>
        <v>－</v>
      </c>
      <c r="BE11" s="6"/>
      <c r="BF11" s="4"/>
      <c r="BG11" s="5" t="str">
        <f t="shared" si="16"/>
        <v>－</v>
      </c>
      <c r="BH11" s="6"/>
      <c r="BI11" s="4"/>
      <c r="BJ11" s="5" t="str">
        <f t="shared" si="17"/>
        <v>－</v>
      </c>
      <c r="BK11" s="5"/>
      <c r="BL11" s="122">
        <f t="shared" ref="BL11" si="36">COUNTIF(D11:BK12,"○")</f>
        <v>7</v>
      </c>
      <c r="BM11" s="110">
        <f t="shared" ref="BM11" si="37">COUNTIF(D11:BK12,"△")</f>
        <v>3</v>
      </c>
      <c r="BN11" s="110">
        <f t="shared" ref="BN11" si="38">COUNTIF(D11:BK12,"●")</f>
        <v>2</v>
      </c>
      <c r="BO11" s="108">
        <f t="shared" ref="BO11" si="39">IF(ISERROR(BL11/(BL11+BN11)),0,BL11/(BL11+BN11))*1000</f>
        <v>777.77777777777783</v>
      </c>
      <c r="BP11" s="110">
        <f t="shared" ref="BP11" si="40">BL11*3+BM11*1</f>
        <v>24</v>
      </c>
      <c r="BQ11" s="110">
        <f t="shared" ref="BQ11" si="41">SUM(D11,G11,J11,M11,P11,S11,V11,Y11,AB11,AE11,AH11,AK11,AN11,AQ11,AT11,AW11,AZ11,BC11,BF11,BI11)+SUM(D12,G12,J12,M12,P12,S12,V12,Y12,AB12,AE12,AH12,AK12,AN12,AQ12,AT12,AW12,AZ12,BC12,BF12,BI12)</f>
        <v>34</v>
      </c>
      <c r="BR11" s="110">
        <f t="shared" ref="BR11" si="42">SUM(F11,I11,L11,O11,R11,U11,X11,AA11,AD11,AG11,AJ11,AM11,AP11,AS11,AV11,AY11,BB11,BE11,BH11,BK11)+SUM(F12,I12,L12,O12,R12,U12,X12,AA12,AD12,AG12,AJ12,AM12,AP12,AS12,AV12,AY12,BB12,BE12,BH12,BK12)</f>
        <v>28</v>
      </c>
      <c r="BS11" s="110">
        <f t="shared" ref="BS11" si="43">BQ11-BR11</f>
        <v>6</v>
      </c>
      <c r="BT11" s="112">
        <f t="shared" ref="BT11" si="44">IFERROR(_xlfn.RANK.EQ(BP11,$BP$5:$BP$44),"")</f>
        <v>2</v>
      </c>
    </row>
    <row r="12" spans="2:72" x14ac:dyDescent="0.2">
      <c r="B12" s="115"/>
      <c r="C12" s="116"/>
      <c r="D12" s="7">
        <v>3</v>
      </c>
      <c r="E12" s="8" t="str">
        <f t="shared" si="18"/>
        <v>△</v>
      </c>
      <c r="F12" s="9">
        <v>3</v>
      </c>
      <c r="G12" s="7">
        <v>4</v>
      </c>
      <c r="H12" s="8" t="str">
        <f t="shared" si="27"/>
        <v>○</v>
      </c>
      <c r="I12" s="9">
        <v>3</v>
      </c>
      <c r="J12" s="7">
        <v>5</v>
      </c>
      <c r="K12" s="8" t="str">
        <f t="shared" si="0"/>
        <v>○</v>
      </c>
      <c r="L12" s="9">
        <v>4</v>
      </c>
      <c r="M12" s="120"/>
      <c r="N12" s="121"/>
      <c r="O12" s="129"/>
      <c r="P12" s="7">
        <v>1</v>
      </c>
      <c r="Q12" s="8" t="str">
        <f t="shared" si="2"/>
        <v>△</v>
      </c>
      <c r="R12" s="9">
        <v>1</v>
      </c>
      <c r="S12" s="7">
        <v>1</v>
      </c>
      <c r="T12" s="8" t="str">
        <f t="shared" si="3"/>
        <v>△</v>
      </c>
      <c r="U12" s="9">
        <v>1</v>
      </c>
      <c r="V12" s="7">
        <v>2</v>
      </c>
      <c r="W12" s="8" t="str">
        <f t="shared" si="4"/>
        <v>○</v>
      </c>
      <c r="X12" s="9">
        <v>1</v>
      </c>
      <c r="Y12" s="7"/>
      <c r="Z12" s="8" t="str">
        <f t="shared" si="5"/>
        <v>－</v>
      </c>
      <c r="AA12" s="9"/>
      <c r="AB12" s="7"/>
      <c r="AC12" s="8" t="str">
        <f t="shared" si="6"/>
        <v>－</v>
      </c>
      <c r="AD12" s="9"/>
      <c r="AE12" s="7"/>
      <c r="AF12" s="8" t="str">
        <f t="shared" si="7"/>
        <v>－</v>
      </c>
      <c r="AG12" s="9"/>
      <c r="AH12" s="7"/>
      <c r="AI12" s="8" t="str">
        <f t="shared" si="8"/>
        <v>－</v>
      </c>
      <c r="AJ12" s="9"/>
      <c r="AK12" s="7"/>
      <c r="AL12" s="8" t="str">
        <f t="shared" si="9"/>
        <v>－</v>
      </c>
      <c r="AM12" s="9"/>
      <c r="AN12" s="7"/>
      <c r="AO12" s="8" t="str">
        <f t="shared" si="10"/>
        <v>－</v>
      </c>
      <c r="AP12" s="9"/>
      <c r="AQ12" s="7"/>
      <c r="AR12" s="8" t="str">
        <f t="shared" si="11"/>
        <v>－</v>
      </c>
      <c r="AS12" s="9"/>
      <c r="AT12" s="7"/>
      <c r="AU12" s="8" t="str">
        <f t="shared" si="12"/>
        <v>－</v>
      </c>
      <c r="AV12" s="9"/>
      <c r="AW12" s="7"/>
      <c r="AX12" s="8" t="str">
        <f t="shared" si="13"/>
        <v>－</v>
      </c>
      <c r="AY12" s="9"/>
      <c r="AZ12" s="7"/>
      <c r="BA12" s="8" t="str">
        <f t="shared" si="14"/>
        <v>－</v>
      </c>
      <c r="BB12" s="9"/>
      <c r="BC12" s="7"/>
      <c r="BD12" s="8" t="str">
        <f t="shared" si="15"/>
        <v>－</v>
      </c>
      <c r="BE12" s="9"/>
      <c r="BF12" s="7"/>
      <c r="BG12" s="8" t="str">
        <f t="shared" si="16"/>
        <v>－</v>
      </c>
      <c r="BH12" s="9"/>
      <c r="BI12" s="7"/>
      <c r="BJ12" s="8" t="str">
        <f t="shared" si="17"/>
        <v>－</v>
      </c>
      <c r="BK12" s="8"/>
      <c r="BL12" s="130"/>
      <c r="BM12" s="125"/>
      <c r="BN12" s="125"/>
      <c r="BO12" s="124"/>
      <c r="BP12" s="125"/>
      <c r="BQ12" s="125"/>
      <c r="BR12" s="125"/>
      <c r="BS12" s="125"/>
      <c r="BT12" s="126"/>
    </row>
    <row r="13" spans="2:72" x14ac:dyDescent="0.2">
      <c r="B13" s="114">
        <v>5</v>
      </c>
      <c r="C13" s="127" t="s">
        <v>14</v>
      </c>
      <c r="D13" s="4">
        <v>4</v>
      </c>
      <c r="E13" s="5" t="str">
        <f t="shared" si="18"/>
        <v>●</v>
      </c>
      <c r="F13" s="6">
        <v>6</v>
      </c>
      <c r="G13" s="4">
        <v>3</v>
      </c>
      <c r="H13" s="5" t="str">
        <f t="shared" si="27"/>
        <v>●</v>
      </c>
      <c r="I13" s="6">
        <v>4</v>
      </c>
      <c r="J13" s="4">
        <v>1</v>
      </c>
      <c r="K13" s="5" t="str">
        <f t="shared" si="0"/>
        <v>△</v>
      </c>
      <c r="L13" s="6">
        <v>1</v>
      </c>
      <c r="M13" s="4">
        <v>3</v>
      </c>
      <c r="N13" s="5" t="str">
        <f t="shared" si="1"/>
        <v>○</v>
      </c>
      <c r="O13" s="6">
        <v>1</v>
      </c>
      <c r="P13" s="118"/>
      <c r="Q13" s="119"/>
      <c r="R13" s="128"/>
      <c r="S13" s="4">
        <v>4</v>
      </c>
      <c r="T13" s="5" t="str">
        <f t="shared" si="3"/>
        <v>●</v>
      </c>
      <c r="U13" s="6">
        <v>5</v>
      </c>
      <c r="V13" s="4">
        <v>1</v>
      </c>
      <c r="W13" s="5" t="str">
        <f t="shared" si="4"/>
        <v>●</v>
      </c>
      <c r="X13" s="6">
        <v>3</v>
      </c>
      <c r="Y13" s="4"/>
      <c r="Z13" s="5" t="str">
        <f t="shared" si="5"/>
        <v>－</v>
      </c>
      <c r="AA13" s="6"/>
      <c r="AB13" s="4"/>
      <c r="AC13" s="5" t="str">
        <f t="shared" si="6"/>
        <v>－</v>
      </c>
      <c r="AD13" s="6"/>
      <c r="AE13" s="4"/>
      <c r="AF13" s="5" t="str">
        <f t="shared" si="7"/>
        <v>－</v>
      </c>
      <c r="AG13" s="6"/>
      <c r="AH13" s="4"/>
      <c r="AI13" s="5" t="str">
        <f t="shared" si="8"/>
        <v>－</v>
      </c>
      <c r="AJ13" s="6"/>
      <c r="AK13" s="4"/>
      <c r="AL13" s="5" t="str">
        <f t="shared" si="9"/>
        <v>－</v>
      </c>
      <c r="AM13" s="6"/>
      <c r="AN13" s="4"/>
      <c r="AO13" s="5" t="str">
        <f t="shared" si="10"/>
        <v>－</v>
      </c>
      <c r="AP13" s="6"/>
      <c r="AQ13" s="4"/>
      <c r="AR13" s="5" t="str">
        <f t="shared" si="11"/>
        <v>－</v>
      </c>
      <c r="AS13" s="6"/>
      <c r="AT13" s="4"/>
      <c r="AU13" s="5" t="str">
        <f t="shared" si="12"/>
        <v>－</v>
      </c>
      <c r="AV13" s="6"/>
      <c r="AW13" s="4"/>
      <c r="AX13" s="5" t="str">
        <f t="shared" si="13"/>
        <v>－</v>
      </c>
      <c r="AY13" s="6"/>
      <c r="AZ13" s="4"/>
      <c r="BA13" s="5" t="str">
        <f t="shared" si="14"/>
        <v>－</v>
      </c>
      <c r="BB13" s="6"/>
      <c r="BC13" s="4"/>
      <c r="BD13" s="5" t="str">
        <f t="shared" si="15"/>
        <v>－</v>
      </c>
      <c r="BE13" s="6"/>
      <c r="BF13" s="4"/>
      <c r="BG13" s="5" t="str">
        <f t="shared" si="16"/>
        <v>－</v>
      </c>
      <c r="BH13" s="6"/>
      <c r="BI13" s="4"/>
      <c r="BJ13" s="5" t="str">
        <f t="shared" si="17"/>
        <v>－</v>
      </c>
      <c r="BK13" s="5"/>
      <c r="BL13" s="122">
        <f t="shared" ref="BL13" si="45">COUNTIF(D13:BK14,"○")</f>
        <v>4</v>
      </c>
      <c r="BM13" s="110">
        <f t="shared" ref="BM13" si="46">COUNTIF(D13:BK14,"△")</f>
        <v>3</v>
      </c>
      <c r="BN13" s="110">
        <f t="shared" ref="BN13" si="47">COUNTIF(D13:BK14,"●")</f>
        <v>5</v>
      </c>
      <c r="BO13" s="108">
        <f t="shared" ref="BO13" si="48">IF(ISERROR(BL13/(BL13+BN13)),0,BL13/(BL13+BN13))*1000</f>
        <v>444.4444444444444</v>
      </c>
      <c r="BP13" s="110">
        <f t="shared" ref="BP13" si="49">BL13*3+BM13*1</f>
        <v>15</v>
      </c>
      <c r="BQ13" s="110">
        <f t="shared" ref="BQ13" si="50">SUM(D13,G13,J13,M13,P13,S13,V13,Y13,AB13,AE13,AH13,AK13,AN13,AQ13,AT13,AW13,AZ13,BC13,BF13,BI13)+SUM(D14,G14,J14,M14,P14,S14,V14,Y14,AB14,AE14,AH14,AK14,AN14,AQ14,AT14,AW14,AZ14,BC14,BF14,BI14)</f>
        <v>29</v>
      </c>
      <c r="BR13" s="110">
        <f t="shared" ref="BR13" si="51">SUM(F13,I13,L13,O13,R13,U13,X13,AA13,AD13,AG13,AJ13,AM13,AP13,AS13,AV13,AY13,BB13,BE13,BH13,BK13)+SUM(F14,I14,L14,O14,R14,U14,X14,AA14,AD14,AG14,AJ14,AM14,AP14,AS14,AV14,AY14,BB14,BE14,BH14,BK14)</f>
        <v>30</v>
      </c>
      <c r="BS13" s="110">
        <f t="shared" ref="BS13" si="52">BQ13-BR13</f>
        <v>-1</v>
      </c>
      <c r="BT13" s="112">
        <f t="shared" ref="BT13" si="53">IFERROR(_xlfn.RANK.EQ(BP13,$BP$5:$BP$44),"")</f>
        <v>4</v>
      </c>
    </row>
    <row r="14" spans="2:72" x14ac:dyDescent="0.2">
      <c r="B14" s="115"/>
      <c r="C14" s="117"/>
      <c r="D14" s="7">
        <v>3</v>
      </c>
      <c r="E14" s="8" t="str">
        <f t="shared" si="18"/>
        <v>○</v>
      </c>
      <c r="F14" s="9">
        <v>2</v>
      </c>
      <c r="G14" s="7">
        <v>3</v>
      </c>
      <c r="H14" s="8" t="str">
        <f t="shared" si="27"/>
        <v>●</v>
      </c>
      <c r="I14" s="9">
        <v>4</v>
      </c>
      <c r="J14" s="7">
        <v>3</v>
      </c>
      <c r="K14" s="8" t="str">
        <f t="shared" si="0"/>
        <v>○</v>
      </c>
      <c r="L14" s="9">
        <v>1</v>
      </c>
      <c r="M14" s="7">
        <v>1</v>
      </c>
      <c r="N14" s="8" t="str">
        <f t="shared" si="1"/>
        <v>△</v>
      </c>
      <c r="O14" s="9">
        <v>1</v>
      </c>
      <c r="P14" s="120"/>
      <c r="Q14" s="121"/>
      <c r="R14" s="129"/>
      <c r="S14" s="7">
        <v>2</v>
      </c>
      <c r="T14" s="8" t="str">
        <f t="shared" si="3"/>
        <v>○</v>
      </c>
      <c r="U14" s="9">
        <v>1</v>
      </c>
      <c r="V14" s="7">
        <v>1</v>
      </c>
      <c r="W14" s="8" t="str">
        <f t="shared" si="4"/>
        <v>△</v>
      </c>
      <c r="X14" s="9">
        <v>1</v>
      </c>
      <c r="Y14" s="7"/>
      <c r="Z14" s="8" t="str">
        <f t="shared" si="5"/>
        <v>－</v>
      </c>
      <c r="AA14" s="9"/>
      <c r="AB14" s="7"/>
      <c r="AC14" s="8" t="str">
        <f t="shared" si="6"/>
        <v>－</v>
      </c>
      <c r="AD14" s="9"/>
      <c r="AE14" s="7"/>
      <c r="AF14" s="8" t="str">
        <f t="shared" si="7"/>
        <v>－</v>
      </c>
      <c r="AG14" s="9"/>
      <c r="AH14" s="7"/>
      <c r="AI14" s="8" t="str">
        <f t="shared" si="8"/>
        <v>－</v>
      </c>
      <c r="AJ14" s="9"/>
      <c r="AK14" s="7"/>
      <c r="AL14" s="8" t="str">
        <f t="shared" si="9"/>
        <v>－</v>
      </c>
      <c r="AM14" s="9"/>
      <c r="AN14" s="7"/>
      <c r="AO14" s="8" t="str">
        <f t="shared" si="10"/>
        <v>－</v>
      </c>
      <c r="AP14" s="9"/>
      <c r="AQ14" s="7"/>
      <c r="AR14" s="8" t="str">
        <f t="shared" si="11"/>
        <v>－</v>
      </c>
      <c r="AS14" s="9"/>
      <c r="AT14" s="7"/>
      <c r="AU14" s="8" t="str">
        <f t="shared" si="12"/>
        <v>－</v>
      </c>
      <c r="AV14" s="9"/>
      <c r="AW14" s="7"/>
      <c r="AX14" s="8" t="str">
        <f t="shared" si="13"/>
        <v>－</v>
      </c>
      <c r="AY14" s="9"/>
      <c r="AZ14" s="7"/>
      <c r="BA14" s="8" t="str">
        <f t="shared" si="14"/>
        <v>－</v>
      </c>
      <c r="BB14" s="9"/>
      <c r="BC14" s="7"/>
      <c r="BD14" s="8" t="str">
        <f t="shared" si="15"/>
        <v>－</v>
      </c>
      <c r="BE14" s="9"/>
      <c r="BF14" s="7"/>
      <c r="BG14" s="8" t="str">
        <f t="shared" si="16"/>
        <v>－</v>
      </c>
      <c r="BH14" s="9"/>
      <c r="BI14" s="7"/>
      <c r="BJ14" s="8" t="str">
        <f t="shared" si="17"/>
        <v>－</v>
      </c>
      <c r="BK14" s="8"/>
      <c r="BL14" s="130"/>
      <c r="BM14" s="125"/>
      <c r="BN14" s="125"/>
      <c r="BO14" s="124"/>
      <c r="BP14" s="125"/>
      <c r="BQ14" s="125"/>
      <c r="BR14" s="125"/>
      <c r="BS14" s="125"/>
      <c r="BT14" s="126"/>
    </row>
    <row r="15" spans="2:72" x14ac:dyDescent="0.2">
      <c r="B15" s="114">
        <v>6</v>
      </c>
      <c r="C15" s="116" t="s">
        <v>15</v>
      </c>
      <c r="D15" s="4">
        <v>4</v>
      </c>
      <c r="E15" s="5" t="str">
        <f t="shared" si="18"/>
        <v>●</v>
      </c>
      <c r="F15" s="6">
        <v>5</v>
      </c>
      <c r="G15" s="4">
        <v>1</v>
      </c>
      <c r="H15" s="5" t="str">
        <f t="shared" si="27"/>
        <v>●</v>
      </c>
      <c r="I15" s="6">
        <v>2</v>
      </c>
      <c r="J15" s="4">
        <v>1</v>
      </c>
      <c r="K15" s="5" t="str">
        <f t="shared" si="0"/>
        <v>△</v>
      </c>
      <c r="L15" s="6">
        <v>1</v>
      </c>
      <c r="M15" s="4">
        <v>2</v>
      </c>
      <c r="N15" s="5" t="str">
        <f t="shared" si="1"/>
        <v>●</v>
      </c>
      <c r="O15" s="6">
        <v>3</v>
      </c>
      <c r="P15" s="4">
        <v>5</v>
      </c>
      <c r="Q15" s="5" t="str">
        <f t="shared" si="2"/>
        <v>○</v>
      </c>
      <c r="R15" s="6">
        <v>4</v>
      </c>
      <c r="S15" s="118"/>
      <c r="T15" s="119"/>
      <c r="U15" s="128"/>
      <c r="V15" s="4">
        <v>3</v>
      </c>
      <c r="W15" s="5" t="str">
        <f t="shared" si="4"/>
        <v>○</v>
      </c>
      <c r="X15" s="6">
        <v>2</v>
      </c>
      <c r="Y15" s="4"/>
      <c r="Z15" s="5" t="str">
        <f t="shared" si="5"/>
        <v>－</v>
      </c>
      <c r="AA15" s="6"/>
      <c r="AB15" s="4"/>
      <c r="AC15" s="5" t="str">
        <f t="shared" si="6"/>
        <v>－</v>
      </c>
      <c r="AD15" s="6"/>
      <c r="AE15" s="4"/>
      <c r="AF15" s="5" t="str">
        <f t="shared" si="7"/>
        <v>－</v>
      </c>
      <c r="AG15" s="6"/>
      <c r="AH15" s="4"/>
      <c r="AI15" s="5" t="str">
        <f t="shared" si="8"/>
        <v>－</v>
      </c>
      <c r="AJ15" s="6"/>
      <c r="AK15" s="4"/>
      <c r="AL15" s="5" t="str">
        <f t="shared" si="9"/>
        <v>－</v>
      </c>
      <c r="AM15" s="6"/>
      <c r="AN15" s="4"/>
      <c r="AO15" s="5" t="str">
        <f t="shared" si="10"/>
        <v>－</v>
      </c>
      <c r="AP15" s="6"/>
      <c r="AQ15" s="4"/>
      <c r="AR15" s="5" t="str">
        <f t="shared" si="11"/>
        <v>－</v>
      </c>
      <c r="AS15" s="6"/>
      <c r="AT15" s="4"/>
      <c r="AU15" s="5" t="str">
        <f t="shared" si="12"/>
        <v>－</v>
      </c>
      <c r="AV15" s="6"/>
      <c r="AW15" s="4"/>
      <c r="AX15" s="5" t="str">
        <f t="shared" si="13"/>
        <v>－</v>
      </c>
      <c r="AY15" s="6"/>
      <c r="AZ15" s="4"/>
      <c r="BA15" s="5" t="str">
        <f t="shared" si="14"/>
        <v>－</v>
      </c>
      <c r="BB15" s="6"/>
      <c r="BC15" s="4"/>
      <c r="BD15" s="5" t="str">
        <f t="shared" si="15"/>
        <v>－</v>
      </c>
      <c r="BE15" s="6"/>
      <c r="BF15" s="4"/>
      <c r="BG15" s="5" t="str">
        <f t="shared" si="16"/>
        <v>－</v>
      </c>
      <c r="BH15" s="6"/>
      <c r="BI15" s="4"/>
      <c r="BJ15" s="5" t="str">
        <f t="shared" si="17"/>
        <v>－</v>
      </c>
      <c r="BK15" s="5"/>
      <c r="BL15" s="122">
        <f t="shared" ref="BL15" si="54">COUNTIF(D15:BK16,"○")</f>
        <v>2</v>
      </c>
      <c r="BM15" s="110">
        <f t="shared" ref="BM15" si="55">COUNTIF(D15:BK16,"△")</f>
        <v>4</v>
      </c>
      <c r="BN15" s="110">
        <f t="shared" ref="BN15" si="56">COUNTIF(D15:BK16,"●")</f>
        <v>6</v>
      </c>
      <c r="BO15" s="108">
        <f t="shared" ref="BO15" si="57">IF(ISERROR(BL15/(BL15+BN15)),0,BL15/(BL15+BN15))*1000</f>
        <v>250</v>
      </c>
      <c r="BP15" s="110">
        <f t="shared" ref="BP15" si="58">BL15*3+BM15*1</f>
        <v>10</v>
      </c>
      <c r="BQ15" s="110">
        <f t="shared" ref="BQ15" si="59">SUM(D15,G15,J15,M15,P15,S15,V15,Y15,AB15,AE15,AH15,AK15,AN15,AQ15,AT15,AW15,AZ15,BC15,BF15,BI15)+SUM(D16,G16,J16,M16,P16,S16,V16,Y16,AB16,AE16,AH16,AK16,AN16,AQ16,AT16,AW16,AZ16,BC16,BF16,BI16)</f>
        <v>24</v>
      </c>
      <c r="BR15" s="110">
        <f t="shared" ref="BR15" si="60">SUM(F15,I15,L15,O15,R15,U15,X15,AA15,AD15,AG15,AJ15,AM15,AP15,AS15,AV15,AY15,BB15,BE15,BH15,BK15)+SUM(F16,I16,L16,O16,R16,U16,X16,AA16,AD16,AG16,AJ16,AM16,AP16,AS16,AV16,AY16,BB16,BE16,BH16,BK16)</f>
        <v>28</v>
      </c>
      <c r="BS15" s="110">
        <f t="shared" ref="BS15" si="61">BQ15-BR15</f>
        <v>-4</v>
      </c>
      <c r="BT15" s="112">
        <f t="shared" ref="BT15" si="62">IFERROR(_xlfn.RANK.EQ(BP15,$BP$5:$BP$44),"")</f>
        <v>7</v>
      </c>
    </row>
    <row r="16" spans="2:72" x14ac:dyDescent="0.2">
      <c r="B16" s="115"/>
      <c r="C16" s="116"/>
      <c r="D16" s="7">
        <v>1</v>
      </c>
      <c r="E16" s="8" t="str">
        <f t="shared" si="18"/>
        <v>△</v>
      </c>
      <c r="F16" s="9">
        <v>1</v>
      </c>
      <c r="G16" s="7">
        <v>1</v>
      </c>
      <c r="H16" s="8" t="str">
        <f t="shared" si="27"/>
        <v>●</v>
      </c>
      <c r="I16" s="9">
        <v>2</v>
      </c>
      <c r="J16" s="7">
        <v>2</v>
      </c>
      <c r="K16" s="8" t="str">
        <f t="shared" si="0"/>
        <v>●</v>
      </c>
      <c r="L16" s="9">
        <v>3</v>
      </c>
      <c r="M16" s="7">
        <v>1</v>
      </c>
      <c r="N16" s="8" t="str">
        <f t="shared" si="1"/>
        <v>△</v>
      </c>
      <c r="O16" s="9">
        <v>1</v>
      </c>
      <c r="P16" s="7">
        <v>1</v>
      </c>
      <c r="Q16" s="8" t="str">
        <f t="shared" si="2"/>
        <v>●</v>
      </c>
      <c r="R16" s="9">
        <v>2</v>
      </c>
      <c r="S16" s="120"/>
      <c r="T16" s="121"/>
      <c r="U16" s="129"/>
      <c r="V16" s="7">
        <v>2</v>
      </c>
      <c r="W16" s="8" t="str">
        <f t="shared" si="4"/>
        <v>△</v>
      </c>
      <c r="X16" s="9">
        <v>2</v>
      </c>
      <c r="Y16" s="7"/>
      <c r="Z16" s="8" t="str">
        <f t="shared" si="5"/>
        <v>－</v>
      </c>
      <c r="AA16" s="9"/>
      <c r="AB16" s="7"/>
      <c r="AC16" s="8" t="str">
        <f t="shared" si="6"/>
        <v>－</v>
      </c>
      <c r="AD16" s="9"/>
      <c r="AE16" s="7"/>
      <c r="AF16" s="8" t="str">
        <f t="shared" si="7"/>
        <v>－</v>
      </c>
      <c r="AG16" s="9"/>
      <c r="AH16" s="7"/>
      <c r="AI16" s="8" t="str">
        <f t="shared" si="8"/>
        <v>－</v>
      </c>
      <c r="AJ16" s="9"/>
      <c r="AK16" s="7"/>
      <c r="AL16" s="8" t="str">
        <f t="shared" si="9"/>
        <v>－</v>
      </c>
      <c r="AM16" s="9"/>
      <c r="AN16" s="7"/>
      <c r="AO16" s="8" t="str">
        <f t="shared" si="10"/>
        <v>－</v>
      </c>
      <c r="AP16" s="9"/>
      <c r="AQ16" s="7"/>
      <c r="AR16" s="8" t="str">
        <f t="shared" si="11"/>
        <v>－</v>
      </c>
      <c r="AS16" s="9"/>
      <c r="AT16" s="7"/>
      <c r="AU16" s="8" t="str">
        <f t="shared" si="12"/>
        <v>－</v>
      </c>
      <c r="AV16" s="9"/>
      <c r="AW16" s="7"/>
      <c r="AX16" s="8" t="str">
        <f t="shared" si="13"/>
        <v>－</v>
      </c>
      <c r="AY16" s="9"/>
      <c r="AZ16" s="7"/>
      <c r="BA16" s="8" t="str">
        <f t="shared" si="14"/>
        <v>－</v>
      </c>
      <c r="BB16" s="9"/>
      <c r="BC16" s="7"/>
      <c r="BD16" s="8" t="str">
        <f t="shared" si="15"/>
        <v>－</v>
      </c>
      <c r="BE16" s="9"/>
      <c r="BF16" s="7"/>
      <c r="BG16" s="8" t="str">
        <f t="shared" si="16"/>
        <v>－</v>
      </c>
      <c r="BH16" s="9"/>
      <c r="BI16" s="7"/>
      <c r="BJ16" s="8" t="str">
        <f t="shared" si="17"/>
        <v>－</v>
      </c>
      <c r="BK16" s="8"/>
      <c r="BL16" s="130"/>
      <c r="BM16" s="125"/>
      <c r="BN16" s="125"/>
      <c r="BO16" s="124"/>
      <c r="BP16" s="125"/>
      <c r="BQ16" s="125"/>
      <c r="BR16" s="125"/>
      <c r="BS16" s="125"/>
      <c r="BT16" s="126"/>
    </row>
    <row r="17" spans="2:72" x14ac:dyDescent="0.2">
      <c r="B17" s="114">
        <v>7</v>
      </c>
      <c r="C17" s="127" t="s">
        <v>16</v>
      </c>
      <c r="D17" s="4">
        <v>1</v>
      </c>
      <c r="E17" s="5" t="str">
        <f t="shared" si="18"/>
        <v>●</v>
      </c>
      <c r="F17" s="6">
        <v>2</v>
      </c>
      <c r="G17" s="4">
        <v>2</v>
      </c>
      <c r="H17" s="5" t="str">
        <f t="shared" si="27"/>
        <v>○</v>
      </c>
      <c r="I17" s="6">
        <v>1</v>
      </c>
      <c r="J17" s="4">
        <v>1</v>
      </c>
      <c r="K17" s="5" t="str">
        <f t="shared" si="0"/>
        <v>●</v>
      </c>
      <c r="L17" s="6">
        <v>2</v>
      </c>
      <c r="M17" s="4">
        <v>1</v>
      </c>
      <c r="N17" s="5" t="str">
        <f t="shared" si="1"/>
        <v>●</v>
      </c>
      <c r="O17" s="6">
        <v>2</v>
      </c>
      <c r="P17" s="4">
        <v>3</v>
      </c>
      <c r="Q17" s="5" t="str">
        <f t="shared" si="2"/>
        <v>○</v>
      </c>
      <c r="R17" s="6">
        <v>1</v>
      </c>
      <c r="S17" s="4">
        <v>2</v>
      </c>
      <c r="T17" s="5" t="str">
        <f t="shared" si="3"/>
        <v>△</v>
      </c>
      <c r="U17" s="6">
        <v>2</v>
      </c>
      <c r="V17" s="118"/>
      <c r="W17" s="119"/>
      <c r="X17" s="128"/>
      <c r="Y17" s="4"/>
      <c r="Z17" s="5" t="str">
        <f t="shared" si="5"/>
        <v>－</v>
      </c>
      <c r="AA17" s="6"/>
      <c r="AB17" s="4"/>
      <c r="AC17" s="5" t="str">
        <f t="shared" si="6"/>
        <v>－</v>
      </c>
      <c r="AD17" s="6"/>
      <c r="AE17" s="4"/>
      <c r="AF17" s="5" t="str">
        <f t="shared" si="7"/>
        <v>－</v>
      </c>
      <c r="AG17" s="6"/>
      <c r="AH17" s="4"/>
      <c r="AI17" s="5" t="str">
        <f t="shared" si="8"/>
        <v>－</v>
      </c>
      <c r="AJ17" s="6"/>
      <c r="AK17" s="4"/>
      <c r="AL17" s="5" t="str">
        <f t="shared" si="9"/>
        <v>－</v>
      </c>
      <c r="AM17" s="6"/>
      <c r="AN17" s="4"/>
      <c r="AO17" s="5" t="str">
        <f t="shared" si="10"/>
        <v>－</v>
      </c>
      <c r="AP17" s="6"/>
      <c r="AQ17" s="4"/>
      <c r="AR17" s="5" t="str">
        <f t="shared" si="11"/>
        <v>－</v>
      </c>
      <c r="AS17" s="6"/>
      <c r="AT17" s="4"/>
      <c r="AU17" s="5" t="str">
        <f t="shared" si="12"/>
        <v>－</v>
      </c>
      <c r="AV17" s="6"/>
      <c r="AW17" s="4"/>
      <c r="AX17" s="5" t="str">
        <f t="shared" si="13"/>
        <v>－</v>
      </c>
      <c r="AY17" s="6"/>
      <c r="AZ17" s="4"/>
      <c r="BA17" s="5" t="str">
        <f t="shared" si="14"/>
        <v>－</v>
      </c>
      <c r="BB17" s="6"/>
      <c r="BC17" s="4"/>
      <c r="BD17" s="5" t="str">
        <f t="shared" si="15"/>
        <v>－</v>
      </c>
      <c r="BE17" s="6"/>
      <c r="BF17" s="4"/>
      <c r="BG17" s="5" t="str">
        <f t="shared" si="16"/>
        <v>－</v>
      </c>
      <c r="BH17" s="6"/>
      <c r="BI17" s="4"/>
      <c r="BJ17" s="5" t="str">
        <f t="shared" si="17"/>
        <v>－</v>
      </c>
      <c r="BK17" s="5"/>
      <c r="BL17" s="122">
        <f t="shared" ref="BL17" si="63">COUNTIF(D17:BK18,"○")</f>
        <v>3</v>
      </c>
      <c r="BM17" s="110">
        <f t="shared" ref="BM17" si="64">COUNTIF(D17:BK18,"△")</f>
        <v>2</v>
      </c>
      <c r="BN17" s="110">
        <f t="shared" ref="BN17" si="65">COUNTIF(D17:BK18,"●")</f>
        <v>7</v>
      </c>
      <c r="BO17" s="108">
        <f t="shared" ref="BO17" si="66">IF(ISERROR(BL17/(BL17+BN17)),0,BL17/(BL17+BN17))*1000</f>
        <v>300</v>
      </c>
      <c r="BP17" s="110">
        <f t="shared" ref="BP17" si="67">BL17*3+BM17*1</f>
        <v>11</v>
      </c>
      <c r="BQ17" s="110">
        <f t="shared" ref="BQ17" si="68">SUM(D17,G17,J17,M17,P17,S17,V17,Y17,AB17,AE17,AH17,AK17,AN17,AQ17,AT17,AW17,AZ17,BC17,BF17,BI17)+SUM(D18,G18,J18,M18,P18,S18,V18,Y18,AB18,AE18,AH18,AK18,AN18,AQ18,AT18,AW18,AZ18,BC18,BF18,BI18)</f>
        <v>18</v>
      </c>
      <c r="BR17" s="110">
        <f t="shared" ref="BR17" si="69">SUM(F17,I17,L17,O17,R17,U17,X17,AA17,AD17,AG17,AJ17,AM17,AP17,AS17,AV17,AY17,BB17,BE17,BH17,BK17)+SUM(F18,I18,L18,O18,R18,U18,X18,AA18,AD18,AG18,AJ18,AM18,AP18,AS18,AV18,AY18,BB18,BE18,BH18,BK18)</f>
        <v>23</v>
      </c>
      <c r="BS17" s="110">
        <f t="shared" ref="BS17" si="70">BQ17-BR17</f>
        <v>-5</v>
      </c>
      <c r="BT17" s="112">
        <f t="shared" ref="BT17" si="71">IFERROR(_xlfn.RANK.EQ(BP17,$BP$5:$BP$44),"")</f>
        <v>6</v>
      </c>
    </row>
    <row r="18" spans="2:72" x14ac:dyDescent="0.2">
      <c r="B18" s="115"/>
      <c r="C18" s="117"/>
      <c r="D18" s="7">
        <v>1</v>
      </c>
      <c r="E18" s="8" t="str">
        <f t="shared" si="18"/>
        <v>●</v>
      </c>
      <c r="F18" s="9">
        <v>4</v>
      </c>
      <c r="G18" s="7">
        <v>2</v>
      </c>
      <c r="H18" s="8" t="str">
        <f t="shared" si="27"/>
        <v>○</v>
      </c>
      <c r="I18" s="9">
        <v>1</v>
      </c>
      <c r="J18" s="7">
        <v>1</v>
      </c>
      <c r="K18" s="8" t="str">
        <f t="shared" si="0"/>
        <v>●</v>
      </c>
      <c r="L18" s="9">
        <v>2</v>
      </c>
      <c r="M18" s="7">
        <v>1</v>
      </c>
      <c r="N18" s="8" t="str">
        <f t="shared" si="1"/>
        <v>●</v>
      </c>
      <c r="O18" s="9">
        <v>2</v>
      </c>
      <c r="P18" s="7">
        <v>1</v>
      </c>
      <c r="Q18" s="8" t="str">
        <f t="shared" si="2"/>
        <v>△</v>
      </c>
      <c r="R18" s="9">
        <v>1</v>
      </c>
      <c r="S18" s="7">
        <v>2</v>
      </c>
      <c r="T18" s="8" t="str">
        <f t="shared" si="3"/>
        <v>●</v>
      </c>
      <c r="U18" s="9">
        <v>3</v>
      </c>
      <c r="V18" s="120"/>
      <c r="W18" s="121"/>
      <c r="X18" s="129"/>
      <c r="Y18" s="7"/>
      <c r="Z18" s="8" t="str">
        <f t="shared" si="5"/>
        <v>－</v>
      </c>
      <c r="AA18" s="9"/>
      <c r="AB18" s="7"/>
      <c r="AC18" s="8" t="str">
        <f t="shared" si="6"/>
        <v>－</v>
      </c>
      <c r="AD18" s="9"/>
      <c r="AE18" s="7"/>
      <c r="AF18" s="8" t="str">
        <f t="shared" si="7"/>
        <v>－</v>
      </c>
      <c r="AG18" s="9"/>
      <c r="AH18" s="7"/>
      <c r="AI18" s="8" t="str">
        <f t="shared" si="8"/>
        <v>－</v>
      </c>
      <c r="AJ18" s="9"/>
      <c r="AK18" s="7"/>
      <c r="AL18" s="8" t="str">
        <f t="shared" si="9"/>
        <v>－</v>
      </c>
      <c r="AM18" s="9"/>
      <c r="AN18" s="7"/>
      <c r="AO18" s="8" t="str">
        <f t="shared" si="10"/>
        <v>－</v>
      </c>
      <c r="AP18" s="9"/>
      <c r="AQ18" s="7"/>
      <c r="AR18" s="8" t="str">
        <f t="shared" si="11"/>
        <v>－</v>
      </c>
      <c r="AS18" s="9"/>
      <c r="AT18" s="7"/>
      <c r="AU18" s="8" t="str">
        <f t="shared" si="12"/>
        <v>－</v>
      </c>
      <c r="AV18" s="9"/>
      <c r="AW18" s="7"/>
      <c r="AX18" s="8" t="str">
        <f t="shared" si="13"/>
        <v>－</v>
      </c>
      <c r="AY18" s="9"/>
      <c r="AZ18" s="7"/>
      <c r="BA18" s="8" t="str">
        <f t="shared" si="14"/>
        <v>－</v>
      </c>
      <c r="BB18" s="9"/>
      <c r="BC18" s="7"/>
      <c r="BD18" s="8" t="str">
        <f t="shared" si="15"/>
        <v>－</v>
      </c>
      <c r="BE18" s="9"/>
      <c r="BF18" s="7"/>
      <c r="BG18" s="8" t="str">
        <f t="shared" si="16"/>
        <v>－</v>
      </c>
      <c r="BH18" s="9"/>
      <c r="BI18" s="7"/>
      <c r="BJ18" s="8" t="str">
        <f t="shared" si="17"/>
        <v>－</v>
      </c>
      <c r="BK18" s="8"/>
      <c r="BL18" s="130"/>
      <c r="BM18" s="125"/>
      <c r="BN18" s="125"/>
      <c r="BO18" s="124"/>
      <c r="BP18" s="125"/>
      <c r="BQ18" s="125"/>
      <c r="BR18" s="125"/>
      <c r="BS18" s="125"/>
      <c r="BT18" s="126"/>
    </row>
    <row r="19" spans="2:72" ht="13.5" hidden="1" customHeight="1" x14ac:dyDescent="0.2">
      <c r="B19" s="114">
        <v>8</v>
      </c>
      <c r="C19" s="116" t="s">
        <v>17</v>
      </c>
      <c r="D19" s="4"/>
      <c r="E19" s="5" t="str">
        <f t="shared" si="18"/>
        <v>－</v>
      </c>
      <c r="F19" s="6"/>
      <c r="G19" s="4"/>
      <c r="H19" s="5" t="str">
        <f t="shared" si="27"/>
        <v>－</v>
      </c>
      <c r="I19" s="6"/>
      <c r="J19" s="4"/>
      <c r="K19" s="5" t="str">
        <f t="shared" si="0"/>
        <v>－</v>
      </c>
      <c r="L19" s="6"/>
      <c r="M19" s="4"/>
      <c r="N19" s="5" t="str">
        <f t="shared" si="1"/>
        <v>－</v>
      </c>
      <c r="O19" s="6"/>
      <c r="P19" s="4"/>
      <c r="Q19" s="5" t="str">
        <f t="shared" si="2"/>
        <v>－</v>
      </c>
      <c r="R19" s="6"/>
      <c r="S19" s="4"/>
      <c r="T19" s="5" t="str">
        <f t="shared" si="3"/>
        <v>－</v>
      </c>
      <c r="U19" s="6"/>
      <c r="V19" s="4"/>
      <c r="W19" s="5" t="str">
        <f t="shared" si="4"/>
        <v>－</v>
      </c>
      <c r="X19" s="6"/>
      <c r="Y19" s="118"/>
      <c r="Z19" s="119"/>
      <c r="AA19" s="128"/>
      <c r="AB19" s="4"/>
      <c r="AC19" s="5" t="str">
        <f t="shared" si="6"/>
        <v>－</v>
      </c>
      <c r="AD19" s="6"/>
      <c r="AE19" s="4"/>
      <c r="AF19" s="5" t="str">
        <f t="shared" si="7"/>
        <v>－</v>
      </c>
      <c r="AG19" s="6"/>
      <c r="AH19" s="4"/>
      <c r="AI19" s="5" t="str">
        <f t="shared" si="8"/>
        <v>－</v>
      </c>
      <c r="AJ19" s="6"/>
      <c r="AK19" s="4"/>
      <c r="AL19" s="5" t="str">
        <f t="shared" si="9"/>
        <v>－</v>
      </c>
      <c r="AM19" s="6"/>
      <c r="AN19" s="4"/>
      <c r="AO19" s="5" t="str">
        <f t="shared" si="10"/>
        <v>－</v>
      </c>
      <c r="AP19" s="6"/>
      <c r="AQ19" s="4"/>
      <c r="AR19" s="5" t="str">
        <f t="shared" si="11"/>
        <v>－</v>
      </c>
      <c r="AS19" s="6"/>
      <c r="AT19" s="4"/>
      <c r="AU19" s="5" t="str">
        <f t="shared" si="12"/>
        <v>－</v>
      </c>
      <c r="AV19" s="6"/>
      <c r="AW19" s="4"/>
      <c r="AX19" s="5" t="str">
        <f t="shared" si="13"/>
        <v>－</v>
      </c>
      <c r="AY19" s="6"/>
      <c r="AZ19" s="4"/>
      <c r="BA19" s="5" t="str">
        <f t="shared" si="14"/>
        <v>－</v>
      </c>
      <c r="BB19" s="6"/>
      <c r="BC19" s="4"/>
      <c r="BD19" s="5" t="str">
        <f t="shared" si="15"/>
        <v>－</v>
      </c>
      <c r="BE19" s="6"/>
      <c r="BF19" s="4"/>
      <c r="BG19" s="5" t="str">
        <f t="shared" si="16"/>
        <v>－</v>
      </c>
      <c r="BH19" s="6"/>
      <c r="BI19" s="4"/>
      <c r="BJ19" s="5" t="str">
        <f t="shared" si="17"/>
        <v>－</v>
      </c>
      <c r="BK19" s="5"/>
      <c r="BL19" s="122">
        <f t="shared" ref="BL19" si="72">COUNTIF(D19:BK20,"○")</f>
        <v>0</v>
      </c>
      <c r="BM19" s="110">
        <f t="shared" ref="BM19" si="73">COUNTIF(D19:BK20,"△")</f>
        <v>0</v>
      </c>
      <c r="BN19" s="110">
        <f t="shared" ref="BN19" si="74">COUNTIF(D19:BK20,"●")</f>
        <v>0</v>
      </c>
      <c r="BO19" s="108">
        <f t="shared" ref="BO19" si="75">IF(ISERROR(BL19/(BL19+BN19)),0,BL19/(BL19+BN19))*1000</f>
        <v>0</v>
      </c>
      <c r="BP19" s="110">
        <f t="shared" ref="BP19" si="76">BL19*3+BM19*1</f>
        <v>0</v>
      </c>
      <c r="BQ19" s="110">
        <f t="shared" ref="BQ19" si="77">SUM(D19,G19,J19,M19,P19,S19,V19,Y19,AB19,AE19,AH19,AK19,AN19,AQ19,AT19,AW19,AZ19,BC19,BF19,BI19)+SUM(D20,G20,J20,M20,P20,S20,V20,Y20,AB20,AE20,AH20,AK20,AN20,AQ20,AT20,AW20,AZ20,BC20,BF20,BI20)</f>
        <v>0</v>
      </c>
      <c r="BR19" s="110">
        <f t="shared" ref="BR19" si="78">SUM(F19,I19,L19,O19,R19,U19,X19,AA19,AD19,AG19,AJ19,AM19,AP19,AS19,AV19,AY19,BB19,BE19,BH19,BK19)+SUM(F20,I20,L20,O20,R20,U20,X20,AA20,AD20,AG20,AJ20,AM20,AP20,AS20,AV20,AY20,BB20,BE20,BH20,BK20)</f>
        <v>0</v>
      </c>
      <c r="BS19" s="110">
        <f t="shared" ref="BS19" si="79">BQ19-BR19</f>
        <v>0</v>
      </c>
      <c r="BT19" s="112">
        <f t="shared" ref="BT19" si="80">IFERROR(_xlfn.RANK.EQ(BP19,$BP$5:$BP$44),"")</f>
        <v>8</v>
      </c>
    </row>
    <row r="20" spans="2:72" ht="13.5" hidden="1" customHeight="1" x14ac:dyDescent="0.2">
      <c r="B20" s="115"/>
      <c r="C20" s="116"/>
      <c r="D20" s="7"/>
      <c r="E20" s="8" t="str">
        <f t="shared" si="18"/>
        <v>－</v>
      </c>
      <c r="F20" s="9"/>
      <c r="G20" s="7"/>
      <c r="H20" s="8" t="str">
        <f t="shared" si="27"/>
        <v>－</v>
      </c>
      <c r="I20" s="9"/>
      <c r="J20" s="7"/>
      <c r="K20" s="8" t="str">
        <f t="shared" si="0"/>
        <v>－</v>
      </c>
      <c r="L20" s="9"/>
      <c r="M20" s="7"/>
      <c r="N20" s="8" t="str">
        <f t="shared" si="1"/>
        <v>－</v>
      </c>
      <c r="O20" s="9"/>
      <c r="P20" s="7"/>
      <c r="Q20" s="8" t="str">
        <f t="shared" si="2"/>
        <v>－</v>
      </c>
      <c r="R20" s="9"/>
      <c r="S20" s="7"/>
      <c r="T20" s="8" t="str">
        <f t="shared" si="3"/>
        <v>－</v>
      </c>
      <c r="U20" s="9"/>
      <c r="V20" s="7"/>
      <c r="W20" s="8" t="str">
        <f t="shared" si="4"/>
        <v>－</v>
      </c>
      <c r="X20" s="9"/>
      <c r="Y20" s="120"/>
      <c r="Z20" s="121"/>
      <c r="AA20" s="129"/>
      <c r="AB20" s="7"/>
      <c r="AC20" s="8" t="str">
        <f t="shared" si="6"/>
        <v>－</v>
      </c>
      <c r="AD20" s="9"/>
      <c r="AE20" s="7"/>
      <c r="AF20" s="8" t="str">
        <f t="shared" si="7"/>
        <v>－</v>
      </c>
      <c r="AG20" s="9"/>
      <c r="AH20" s="7"/>
      <c r="AI20" s="8" t="str">
        <f t="shared" si="8"/>
        <v>－</v>
      </c>
      <c r="AJ20" s="9"/>
      <c r="AK20" s="7"/>
      <c r="AL20" s="8" t="str">
        <f t="shared" si="9"/>
        <v>－</v>
      </c>
      <c r="AM20" s="9"/>
      <c r="AN20" s="7"/>
      <c r="AO20" s="8" t="str">
        <f t="shared" si="10"/>
        <v>－</v>
      </c>
      <c r="AP20" s="9"/>
      <c r="AQ20" s="7"/>
      <c r="AR20" s="8" t="str">
        <f t="shared" si="11"/>
        <v>－</v>
      </c>
      <c r="AS20" s="9"/>
      <c r="AT20" s="7"/>
      <c r="AU20" s="8" t="str">
        <f t="shared" si="12"/>
        <v>－</v>
      </c>
      <c r="AV20" s="9"/>
      <c r="AW20" s="7"/>
      <c r="AX20" s="8" t="str">
        <f t="shared" si="13"/>
        <v>－</v>
      </c>
      <c r="AY20" s="9"/>
      <c r="AZ20" s="7"/>
      <c r="BA20" s="8" t="str">
        <f t="shared" si="14"/>
        <v>－</v>
      </c>
      <c r="BB20" s="9"/>
      <c r="BC20" s="7"/>
      <c r="BD20" s="8" t="str">
        <f t="shared" si="15"/>
        <v>－</v>
      </c>
      <c r="BE20" s="9"/>
      <c r="BF20" s="7"/>
      <c r="BG20" s="8" t="str">
        <f t="shared" si="16"/>
        <v>－</v>
      </c>
      <c r="BH20" s="9"/>
      <c r="BI20" s="7"/>
      <c r="BJ20" s="8" t="str">
        <f t="shared" si="17"/>
        <v>－</v>
      </c>
      <c r="BK20" s="8"/>
      <c r="BL20" s="130"/>
      <c r="BM20" s="125"/>
      <c r="BN20" s="125"/>
      <c r="BO20" s="124"/>
      <c r="BP20" s="125"/>
      <c r="BQ20" s="125"/>
      <c r="BR20" s="125"/>
      <c r="BS20" s="125"/>
      <c r="BT20" s="126"/>
    </row>
    <row r="21" spans="2:72" ht="13.5" hidden="1" customHeight="1" x14ac:dyDescent="0.2">
      <c r="B21" s="114">
        <v>9</v>
      </c>
      <c r="C21" s="127" t="s">
        <v>18</v>
      </c>
      <c r="D21" s="4"/>
      <c r="E21" s="5" t="str">
        <f t="shared" si="18"/>
        <v>－</v>
      </c>
      <c r="F21" s="6"/>
      <c r="G21" s="4"/>
      <c r="H21" s="5" t="str">
        <f t="shared" si="27"/>
        <v>－</v>
      </c>
      <c r="I21" s="6"/>
      <c r="J21" s="4"/>
      <c r="K21" s="5" t="str">
        <f t="shared" si="0"/>
        <v>－</v>
      </c>
      <c r="L21" s="6"/>
      <c r="M21" s="4"/>
      <c r="N21" s="5" t="str">
        <f t="shared" si="1"/>
        <v>－</v>
      </c>
      <c r="O21" s="6"/>
      <c r="P21" s="4"/>
      <c r="Q21" s="5" t="str">
        <f t="shared" si="2"/>
        <v>－</v>
      </c>
      <c r="R21" s="6"/>
      <c r="S21" s="4"/>
      <c r="T21" s="5" t="str">
        <f t="shared" si="3"/>
        <v>－</v>
      </c>
      <c r="U21" s="6"/>
      <c r="V21" s="4"/>
      <c r="W21" s="5" t="str">
        <f t="shared" si="4"/>
        <v>－</v>
      </c>
      <c r="X21" s="6"/>
      <c r="Y21" s="4"/>
      <c r="Z21" s="5" t="str">
        <f t="shared" si="5"/>
        <v>－</v>
      </c>
      <c r="AA21" s="6"/>
      <c r="AB21" s="118"/>
      <c r="AC21" s="119"/>
      <c r="AD21" s="128"/>
      <c r="AE21" s="4"/>
      <c r="AF21" s="5" t="str">
        <f t="shared" si="7"/>
        <v>－</v>
      </c>
      <c r="AG21" s="6"/>
      <c r="AH21" s="4"/>
      <c r="AI21" s="5" t="str">
        <f t="shared" si="8"/>
        <v>－</v>
      </c>
      <c r="AJ21" s="6"/>
      <c r="AK21" s="4"/>
      <c r="AL21" s="5" t="str">
        <f t="shared" si="9"/>
        <v>－</v>
      </c>
      <c r="AM21" s="6"/>
      <c r="AN21" s="4"/>
      <c r="AO21" s="5" t="str">
        <f t="shared" si="10"/>
        <v>－</v>
      </c>
      <c r="AP21" s="6"/>
      <c r="AQ21" s="4"/>
      <c r="AR21" s="5" t="str">
        <f t="shared" si="11"/>
        <v>－</v>
      </c>
      <c r="AS21" s="6"/>
      <c r="AT21" s="4"/>
      <c r="AU21" s="5" t="str">
        <f t="shared" si="12"/>
        <v>－</v>
      </c>
      <c r="AV21" s="6"/>
      <c r="AW21" s="4"/>
      <c r="AX21" s="5" t="str">
        <f t="shared" si="13"/>
        <v>－</v>
      </c>
      <c r="AY21" s="6"/>
      <c r="AZ21" s="4"/>
      <c r="BA21" s="5" t="str">
        <f t="shared" si="14"/>
        <v>－</v>
      </c>
      <c r="BB21" s="6"/>
      <c r="BC21" s="4"/>
      <c r="BD21" s="5" t="str">
        <f t="shared" si="15"/>
        <v>－</v>
      </c>
      <c r="BE21" s="6"/>
      <c r="BF21" s="4"/>
      <c r="BG21" s="5" t="str">
        <f t="shared" si="16"/>
        <v>－</v>
      </c>
      <c r="BH21" s="6"/>
      <c r="BI21" s="4"/>
      <c r="BJ21" s="5" t="str">
        <f t="shared" si="17"/>
        <v>－</v>
      </c>
      <c r="BK21" s="5"/>
      <c r="BL21" s="122">
        <f t="shared" ref="BL21" si="81">COUNTIF(D21:BK22,"○")</f>
        <v>0</v>
      </c>
      <c r="BM21" s="110">
        <f t="shared" ref="BM21" si="82">COUNTIF(D21:BK22,"△")</f>
        <v>0</v>
      </c>
      <c r="BN21" s="110">
        <f t="shared" ref="BN21" si="83">COUNTIF(D21:BK22,"●")</f>
        <v>0</v>
      </c>
      <c r="BO21" s="108">
        <f t="shared" ref="BO21" si="84">IF(ISERROR(BL21/(BL21+BN21)),0,BL21/(BL21+BN21))*1000</f>
        <v>0</v>
      </c>
      <c r="BP21" s="110">
        <f t="shared" ref="BP21" si="85">BL21*3+BM21*1</f>
        <v>0</v>
      </c>
      <c r="BQ21" s="110">
        <f t="shared" ref="BQ21" si="86">SUM(D21,G21,J21,M21,P21,S21,V21,Y21,AB21,AE21,AH21,AK21,AN21,AQ21,AT21,AW21,AZ21,BC21,BF21,BI21)+SUM(D22,G22,J22,M22,P22,S22,V22,Y22,AB22,AE22,AH22,AK22,AN22,AQ22,AT22,AW22,AZ22,BC22,BF22,BI22)</f>
        <v>0</v>
      </c>
      <c r="BR21" s="110">
        <f t="shared" ref="BR21" si="87">SUM(F21,I21,L21,O21,R21,U21,X21,AA21,AD21,AG21,AJ21,AM21,AP21,AS21,AV21,AY21,BB21,BE21,BH21,BK21)+SUM(F22,I22,L22,O22,R22,U22,X22,AA22,AD22,AG22,AJ22,AM22,AP22,AS22,AV22,AY22,BB22,BE22,BH22,BK22)</f>
        <v>0</v>
      </c>
      <c r="BS21" s="110">
        <f t="shared" ref="BS21" si="88">BQ21-BR21</f>
        <v>0</v>
      </c>
      <c r="BT21" s="112">
        <f t="shared" ref="BT21" si="89">IFERROR(_xlfn.RANK.EQ(BP21,$BP$5:$BP$44),"")</f>
        <v>8</v>
      </c>
    </row>
    <row r="22" spans="2:72" ht="13.5" hidden="1" customHeight="1" x14ac:dyDescent="0.2">
      <c r="B22" s="115"/>
      <c r="C22" s="117"/>
      <c r="D22" s="7"/>
      <c r="E22" s="8" t="str">
        <f t="shared" si="18"/>
        <v>－</v>
      </c>
      <c r="F22" s="9"/>
      <c r="G22" s="7"/>
      <c r="H22" s="8" t="str">
        <f t="shared" si="27"/>
        <v>－</v>
      </c>
      <c r="I22" s="9"/>
      <c r="J22" s="7"/>
      <c r="K22" s="8" t="str">
        <f t="shared" si="0"/>
        <v>－</v>
      </c>
      <c r="L22" s="9"/>
      <c r="M22" s="7"/>
      <c r="N22" s="8" t="str">
        <f t="shared" si="1"/>
        <v>－</v>
      </c>
      <c r="O22" s="9"/>
      <c r="P22" s="7"/>
      <c r="Q22" s="8" t="str">
        <f t="shared" si="2"/>
        <v>－</v>
      </c>
      <c r="R22" s="9"/>
      <c r="S22" s="7"/>
      <c r="T22" s="8" t="str">
        <f t="shared" si="3"/>
        <v>－</v>
      </c>
      <c r="U22" s="9"/>
      <c r="V22" s="7"/>
      <c r="W22" s="8" t="str">
        <f t="shared" si="4"/>
        <v>－</v>
      </c>
      <c r="X22" s="9"/>
      <c r="Y22" s="7"/>
      <c r="Z22" s="8" t="str">
        <f t="shared" si="5"/>
        <v>－</v>
      </c>
      <c r="AA22" s="9"/>
      <c r="AB22" s="120"/>
      <c r="AC22" s="121"/>
      <c r="AD22" s="129"/>
      <c r="AE22" s="7"/>
      <c r="AF22" s="8" t="str">
        <f t="shared" si="7"/>
        <v>－</v>
      </c>
      <c r="AG22" s="9"/>
      <c r="AH22" s="7"/>
      <c r="AI22" s="8" t="str">
        <f t="shared" si="8"/>
        <v>－</v>
      </c>
      <c r="AJ22" s="9"/>
      <c r="AK22" s="7"/>
      <c r="AL22" s="8" t="str">
        <f t="shared" si="9"/>
        <v>－</v>
      </c>
      <c r="AM22" s="9"/>
      <c r="AN22" s="7"/>
      <c r="AO22" s="8" t="str">
        <f t="shared" si="10"/>
        <v>－</v>
      </c>
      <c r="AP22" s="9"/>
      <c r="AQ22" s="7"/>
      <c r="AR22" s="8" t="str">
        <f t="shared" si="11"/>
        <v>－</v>
      </c>
      <c r="AS22" s="9"/>
      <c r="AT22" s="7"/>
      <c r="AU22" s="8" t="str">
        <f t="shared" si="12"/>
        <v>－</v>
      </c>
      <c r="AV22" s="9"/>
      <c r="AW22" s="7"/>
      <c r="AX22" s="8" t="str">
        <f t="shared" si="13"/>
        <v>－</v>
      </c>
      <c r="AY22" s="9"/>
      <c r="AZ22" s="7"/>
      <c r="BA22" s="8" t="str">
        <f t="shared" si="14"/>
        <v>－</v>
      </c>
      <c r="BB22" s="9"/>
      <c r="BC22" s="7"/>
      <c r="BD22" s="8" t="str">
        <f t="shared" si="15"/>
        <v>－</v>
      </c>
      <c r="BE22" s="9"/>
      <c r="BF22" s="7"/>
      <c r="BG22" s="8" t="str">
        <f t="shared" si="16"/>
        <v>－</v>
      </c>
      <c r="BH22" s="9"/>
      <c r="BI22" s="7"/>
      <c r="BJ22" s="8" t="str">
        <f t="shared" si="17"/>
        <v>－</v>
      </c>
      <c r="BK22" s="8"/>
      <c r="BL22" s="130"/>
      <c r="BM22" s="125"/>
      <c r="BN22" s="125"/>
      <c r="BO22" s="124"/>
      <c r="BP22" s="125"/>
      <c r="BQ22" s="125"/>
      <c r="BR22" s="125"/>
      <c r="BS22" s="125"/>
      <c r="BT22" s="126"/>
    </row>
    <row r="23" spans="2:72" hidden="1" x14ac:dyDescent="0.2">
      <c r="B23" s="114">
        <v>10</v>
      </c>
      <c r="C23" s="116" t="s">
        <v>19</v>
      </c>
      <c r="D23" s="4"/>
      <c r="E23" s="5" t="str">
        <f t="shared" si="18"/>
        <v>－</v>
      </c>
      <c r="F23" s="6"/>
      <c r="G23" s="4"/>
      <c r="H23" s="5" t="str">
        <f t="shared" si="27"/>
        <v>－</v>
      </c>
      <c r="I23" s="6"/>
      <c r="J23" s="4"/>
      <c r="K23" s="5" t="str">
        <f t="shared" si="0"/>
        <v>－</v>
      </c>
      <c r="L23" s="6"/>
      <c r="M23" s="4"/>
      <c r="N23" s="5" t="str">
        <f t="shared" si="1"/>
        <v>－</v>
      </c>
      <c r="O23" s="6"/>
      <c r="P23" s="4"/>
      <c r="Q23" s="5" t="str">
        <f t="shared" si="2"/>
        <v>－</v>
      </c>
      <c r="R23" s="6"/>
      <c r="S23" s="4"/>
      <c r="T23" s="5" t="str">
        <f t="shared" si="3"/>
        <v>－</v>
      </c>
      <c r="U23" s="6"/>
      <c r="V23" s="4"/>
      <c r="W23" s="5" t="str">
        <f t="shared" si="4"/>
        <v>－</v>
      </c>
      <c r="X23" s="6"/>
      <c r="Y23" s="4"/>
      <c r="Z23" s="5" t="str">
        <f t="shared" si="5"/>
        <v>－</v>
      </c>
      <c r="AA23" s="6"/>
      <c r="AB23" s="4"/>
      <c r="AC23" s="5" t="str">
        <f t="shared" si="6"/>
        <v>－</v>
      </c>
      <c r="AD23" s="6"/>
      <c r="AE23" s="118"/>
      <c r="AF23" s="119"/>
      <c r="AG23" s="128"/>
      <c r="AH23" s="4"/>
      <c r="AI23" s="5" t="str">
        <f t="shared" si="8"/>
        <v>－</v>
      </c>
      <c r="AJ23" s="6"/>
      <c r="AK23" s="4"/>
      <c r="AL23" s="5" t="str">
        <f t="shared" si="9"/>
        <v>－</v>
      </c>
      <c r="AM23" s="6"/>
      <c r="AN23" s="4"/>
      <c r="AO23" s="5" t="str">
        <f t="shared" si="10"/>
        <v>－</v>
      </c>
      <c r="AP23" s="6"/>
      <c r="AQ23" s="4"/>
      <c r="AR23" s="5" t="str">
        <f t="shared" si="11"/>
        <v>－</v>
      </c>
      <c r="AS23" s="6"/>
      <c r="AT23" s="4"/>
      <c r="AU23" s="5" t="str">
        <f t="shared" si="12"/>
        <v>－</v>
      </c>
      <c r="AV23" s="6"/>
      <c r="AW23" s="4"/>
      <c r="AX23" s="5" t="str">
        <f t="shared" si="13"/>
        <v>－</v>
      </c>
      <c r="AY23" s="6"/>
      <c r="AZ23" s="4"/>
      <c r="BA23" s="5" t="str">
        <f t="shared" si="14"/>
        <v>－</v>
      </c>
      <c r="BB23" s="6"/>
      <c r="BC23" s="4"/>
      <c r="BD23" s="5" t="str">
        <f t="shared" si="15"/>
        <v>－</v>
      </c>
      <c r="BE23" s="6"/>
      <c r="BF23" s="4"/>
      <c r="BG23" s="5" t="str">
        <f t="shared" si="16"/>
        <v>－</v>
      </c>
      <c r="BH23" s="6"/>
      <c r="BI23" s="4"/>
      <c r="BJ23" s="5" t="str">
        <f t="shared" si="17"/>
        <v>－</v>
      </c>
      <c r="BK23" s="5"/>
      <c r="BL23" s="122">
        <f t="shared" ref="BL23" si="90">COUNTIF(D23:BK24,"○")</f>
        <v>0</v>
      </c>
      <c r="BM23" s="110">
        <f t="shared" ref="BM23" si="91">COUNTIF(D23:BK24,"△")</f>
        <v>0</v>
      </c>
      <c r="BN23" s="110">
        <f t="shared" ref="BN23" si="92">COUNTIF(D23:BK24,"●")</f>
        <v>0</v>
      </c>
      <c r="BO23" s="108">
        <f t="shared" ref="BO23" si="93">IF(ISERROR(BL23/(BL23+BN23)),0,BL23/(BL23+BN23))*1000</f>
        <v>0</v>
      </c>
      <c r="BP23" s="110">
        <f t="shared" ref="BP23" si="94">BL23*3+BM23*1</f>
        <v>0</v>
      </c>
      <c r="BQ23" s="110">
        <f t="shared" ref="BQ23" si="95">SUM(D23,G23,J23,M23,P23,S23,V23,Y23,AB23,AE23,AH23,AK23,AN23,AQ23,AT23,AW23,AZ23,BC23,BF23,BI23)+SUM(D24,G24,J24,M24,P24,S24,V24,Y24,AB24,AE24,AH24,AK24,AN24,AQ24,AT24,AW24,AZ24,BC24,BF24,BI24)</f>
        <v>0</v>
      </c>
      <c r="BR23" s="110">
        <f t="shared" ref="BR23" si="96">SUM(F23,I23,L23,O23,R23,U23,X23,AA23,AD23,AG23,AJ23,AM23,AP23,AS23,AV23,AY23,BB23,BE23,BH23,BK23)+SUM(F24,I24,L24,O24,R24,U24,X24,AA24,AD24,AG24,AJ24,AM24,AP24,AS24,AV24,AY24,BB24,BE24,BH24,BK24)</f>
        <v>0</v>
      </c>
      <c r="BS23" s="110">
        <f t="shared" ref="BS23" si="97">BQ23-BR23</f>
        <v>0</v>
      </c>
      <c r="BT23" s="112">
        <f t="shared" ref="BT23" si="98">IFERROR(_xlfn.RANK.EQ(BP23,$BP$5:$BP$44),"")</f>
        <v>8</v>
      </c>
    </row>
    <row r="24" spans="2:72" hidden="1" x14ac:dyDescent="0.2">
      <c r="B24" s="115"/>
      <c r="C24" s="116"/>
      <c r="D24" s="7"/>
      <c r="E24" s="8" t="str">
        <f t="shared" si="18"/>
        <v>－</v>
      </c>
      <c r="F24" s="9"/>
      <c r="G24" s="7"/>
      <c r="H24" s="8" t="str">
        <f t="shared" si="27"/>
        <v>－</v>
      </c>
      <c r="I24" s="9"/>
      <c r="J24" s="7"/>
      <c r="K24" s="8" t="str">
        <f t="shared" si="0"/>
        <v>－</v>
      </c>
      <c r="L24" s="9"/>
      <c r="M24" s="7"/>
      <c r="N24" s="8" t="str">
        <f t="shared" si="1"/>
        <v>－</v>
      </c>
      <c r="O24" s="9"/>
      <c r="P24" s="7"/>
      <c r="Q24" s="8" t="str">
        <f t="shared" si="2"/>
        <v>－</v>
      </c>
      <c r="R24" s="9"/>
      <c r="S24" s="7"/>
      <c r="T24" s="8" t="str">
        <f t="shared" si="3"/>
        <v>－</v>
      </c>
      <c r="U24" s="9"/>
      <c r="V24" s="7"/>
      <c r="W24" s="8" t="str">
        <f t="shared" si="4"/>
        <v>－</v>
      </c>
      <c r="X24" s="9"/>
      <c r="Y24" s="7"/>
      <c r="Z24" s="8" t="str">
        <f t="shared" si="5"/>
        <v>－</v>
      </c>
      <c r="AA24" s="9"/>
      <c r="AB24" s="7"/>
      <c r="AC24" s="8" t="str">
        <f t="shared" si="6"/>
        <v>－</v>
      </c>
      <c r="AD24" s="9"/>
      <c r="AE24" s="120"/>
      <c r="AF24" s="121"/>
      <c r="AG24" s="129"/>
      <c r="AH24" s="7"/>
      <c r="AI24" s="8" t="str">
        <f t="shared" si="8"/>
        <v>－</v>
      </c>
      <c r="AJ24" s="9"/>
      <c r="AK24" s="7"/>
      <c r="AL24" s="8" t="str">
        <f t="shared" si="9"/>
        <v>－</v>
      </c>
      <c r="AM24" s="9"/>
      <c r="AN24" s="7"/>
      <c r="AO24" s="8" t="str">
        <f t="shared" si="10"/>
        <v>－</v>
      </c>
      <c r="AP24" s="9"/>
      <c r="AQ24" s="7"/>
      <c r="AR24" s="8" t="str">
        <f t="shared" si="11"/>
        <v>－</v>
      </c>
      <c r="AS24" s="9"/>
      <c r="AT24" s="7"/>
      <c r="AU24" s="8" t="str">
        <f t="shared" si="12"/>
        <v>－</v>
      </c>
      <c r="AV24" s="9"/>
      <c r="AW24" s="7"/>
      <c r="AX24" s="8" t="str">
        <f t="shared" si="13"/>
        <v>－</v>
      </c>
      <c r="AY24" s="9"/>
      <c r="AZ24" s="7"/>
      <c r="BA24" s="8" t="str">
        <f t="shared" si="14"/>
        <v>－</v>
      </c>
      <c r="BB24" s="9"/>
      <c r="BC24" s="7"/>
      <c r="BD24" s="8" t="str">
        <f t="shared" si="15"/>
        <v>－</v>
      </c>
      <c r="BE24" s="9"/>
      <c r="BF24" s="7"/>
      <c r="BG24" s="8" t="str">
        <f t="shared" si="16"/>
        <v>－</v>
      </c>
      <c r="BH24" s="9"/>
      <c r="BI24" s="7"/>
      <c r="BJ24" s="8" t="str">
        <f t="shared" si="17"/>
        <v>－</v>
      </c>
      <c r="BK24" s="8"/>
      <c r="BL24" s="130"/>
      <c r="BM24" s="125"/>
      <c r="BN24" s="125"/>
      <c r="BO24" s="124"/>
      <c r="BP24" s="125"/>
      <c r="BQ24" s="125"/>
      <c r="BR24" s="125"/>
      <c r="BS24" s="125"/>
      <c r="BT24" s="126"/>
    </row>
    <row r="25" spans="2:72" hidden="1" x14ac:dyDescent="0.2">
      <c r="B25" s="114">
        <v>11</v>
      </c>
      <c r="C25" s="127" t="s">
        <v>20</v>
      </c>
      <c r="D25" s="4"/>
      <c r="E25" s="5" t="str">
        <f t="shared" si="18"/>
        <v>－</v>
      </c>
      <c r="F25" s="6"/>
      <c r="G25" s="4"/>
      <c r="H25" s="5" t="str">
        <f t="shared" si="27"/>
        <v>－</v>
      </c>
      <c r="I25" s="6"/>
      <c r="J25" s="4"/>
      <c r="K25" s="5" t="str">
        <f t="shared" si="0"/>
        <v>－</v>
      </c>
      <c r="L25" s="6"/>
      <c r="M25" s="4"/>
      <c r="N25" s="5" t="str">
        <f t="shared" si="1"/>
        <v>－</v>
      </c>
      <c r="O25" s="6"/>
      <c r="P25" s="4"/>
      <c r="Q25" s="5" t="str">
        <f t="shared" si="2"/>
        <v>－</v>
      </c>
      <c r="R25" s="6"/>
      <c r="S25" s="4"/>
      <c r="T25" s="5" t="str">
        <f t="shared" si="3"/>
        <v>－</v>
      </c>
      <c r="U25" s="6"/>
      <c r="V25" s="4"/>
      <c r="W25" s="5" t="str">
        <f t="shared" si="4"/>
        <v>－</v>
      </c>
      <c r="X25" s="6"/>
      <c r="Y25" s="4"/>
      <c r="Z25" s="5" t="str">
        <f t="shared" si="5"/>
        <v>－</v>
      </c>
      <c r="AA25" s="6"/>
      <c r="AB25" s="4"/>
      <c r="AC25" s="5" t="str">
        <f t="shared" si="6"/>
        <v>－</v>
      </c>
      <c r="AD25" s="6"/>
      <c r="AE25" s="4"/>
      <c r="AF25" s="5" t="str">
        <f t="shared" si="7"/>
        <v>－</v>
      </c>
      <c r="AG25" s="6"/>
      <c r="AH25" s="118"/>
      <c r="AI25" s="119"/>
      <c r="AJ25" s="128"/>
      <c r="AK25" s="4"/>
      <c r="AL25" s="5" t="str">
        <f t="shared" si="9"/>
        <v>－</v>
      </c>
      <c r="AM25" s="6"/>
      <c r="AN25" s="4"/>
      <c r="AO25" s="5" t="str">
        <f t="shared" si="10"/>
        <v>－</v>
      </c>
      <c r="AP25" s="6"/>
      <c r="AQ25" s="4"/>
      <c r="AR25" s="5" t="str">
        <f t="shared" si="11"/>
        <v>－</v>
      </c>
      <c r="AS25" s="6"/>
      <c r="AT25" s="4"/>
      <c r="AU25" s="5" t="str">
        <f t="shared" si="12"/>
        <v>－</v>
      </c>
      <c r="AV25" s="6"/>
      <c r="AW25" s="4"/>
      <c r="AX25" s="5" t="str">
        <f t="shared" si="13"/>
        <v>－</v>
      </c>
      <c r="AY25" s="6"/>
      <c r="AZ25" s="4"/>
      <c r="BA25" s="5" t="str">
        <f t="shared" si="14"/>
        <v>－</v>
      </c>
      <c r="BB25" s="6"/>
      <c r="BC25" s="4"/>
      <c r="BD25" s="5" t="str">
        <f t="shared" si="15"/>
        <v>－</v>
      </c>
      <c r="BE25" s="6"/>
      <c r="BF25" s="4"/>
      <c r="BG25" s="5" t="str">
        <f t="shared" si="16"/>
        <v>－</v>
      </c>
      <c r="BH25" s="6"/>
      <c r="BI25" s="4"/>
      <c r="BJ25" s="5" t="str">
        <f t="shared" si="17"/>
        <v>－</v>
      </c>
      <c r="BK25" s="5"/>
      <c r="BL25" s="122">
        <f t="shared" ref="BL25" si="99">COUNTIF(D25:BK26,"○")</f>
        <v>0</v>
      </c>
      <c r="BM25" s="110">
        <f t="shared" ref="BM25" si="100">COUNTIF(D25:BK26,"△")</f>
        <v>0</v>
      </c>
      <c r="BN25" s="110">
        <f t="shared" ref="BN25" si="101">COUNTIF(D25:BK26,"●")</f>
        <v>0</v>
      </c>
      <c r="BO25" s="108">
        <f t="shared" ref="BO25" si="102">IF(ISERROR(BL25/(BL25+BN25)),0,BL25/(BL25+BN25))*1000</f>
        <v>0</v>
      </c>
      <c r="BP25" s="110">
        <f t="shared" ref="BP25" si="103">BL25*3+BM25*1</f>
        <v>0</v>
      </c>
      <c r="BQ25" s="110">
        <f t="shared" ref="BQ25" si="104">SUM(D25,G25,J25,M25,P25,S25,V25,Y25,AB25,AE25,AH25,AK25,AN25,AQ25,AT25,AW25,AZ25,BC25,BF25,BI25)+SUM(D26,G26,J26,M26,P26,S26,V26,Y26,AB26,AE26,AH26,AK26,AN26,AQ26,AT26,AW26,AZ26,BC26,BF26,BI26)</f>
        <v>0</v>
      </c>
      <c r="BR25" s="110">
        <f t="shared" ref="BR25" si="105">SUM(F25,I25,L25,O25,R25,U25,X25,AA25,AD25,AG25,AJ25,AM25,AP25,AS25,AV25,AY25,BB25,BE25,BH25,BK25)+SUM(F26,I26,L26,O26,R26,U26,X26,AA26,AD26,AG26,AJ26,AM26,AP26,AS26,AV26,AY26,BB26,BE26,BH26,BK26)</f>
        <v>0</v>
      </c>
      <c r="BS25" s="110">
        <f t="shared" ref="BS25" si="106">BQ25-BR25</f>
        <v>0</v>
      </c>
      <c r="BT25" s="112">
        <f t="shared" ref="BT25" si="107">IFERROR(_xlfn.RANK.EQ(BP25,$BP$5:$BP$44),"")</f>
        <v>8</v>
      </c>
    </row>
    <row r="26" spans="2:72" hidden="1" x14ac:dyDescent="0.2">
      <c r="B26" s="115"/>
      <c r="C26" s="117"/>
      <c r="D26" s="7"/>
      <c r="E26" s="8" t="str">
        <f t="shared" si="18"/>
        <v>－</v>
      </c>
      <c r="F26" s="9"/>
      <c r="G26" s="7"/>
      <c r="H26" s="8" t="str">
        <f t="shared" si="27"/>
        <v>－</v>
      </c>
      <c r="I26" s="9"/>
      <c r="J26" s="7"/>
      <c r="K26" s="8" t="str">
        <f t="shared" si="0"/>
        <v>－</v>
      </c>
      <c r="L26" s="9"/>
      <c r="M26" s="7"/>
      <c r="N26" s="8" t="str">
        <f t="shared" si="1"/>
        <v>－</v>
      </c>
      <c r="O26" s="9"/>
      <c r="P26" s="7"/>
      <c r="Q26" s="8" t="str">
        <f t="shared" si="2"/>
        <v>－</v>
      </c>
      <c r="R26" s="9"/>
      <c r="S26" s="7"/>
      <c r="T26" s="8" t="str">
        <f t="shared" si="3"/>
        <v>－</v>
      </c>
      <c r="U26" s="9"/>
      <c r="V26" s="7"/>
      <c r="W26" s="8" t="str">
        <f t="shared" si="4"/>
        <v>－</v>
      </c>
      <c r="X26" s="9"/>
      <c r="Y26" s="7"/>
      <c r="Z26" s="8" t="str">
        <f t="shared" si="5"/>
        <v>－</v>
      </c>
      <c r="AA26" s="9"/>
      <c r="AB26" s="7"/>
      <c r="AC26" s="8" t="str">
        <f t="shared" si="6"/>
        <v>－</v>
      </c>
      <c r="AD26" s="9"/>
      <c r="AE26" s="7"/>
      <c r="AF26" s="8" t="str">
        <f t="shared" si="7"/>
        <v>－</v>
      </c>
      <c r="AG26" s="9"/>
      <c r="AH26" s="120"/>
      <c r="AI26" s="121"/>
      <c r="AJ26" s="129"/>
      <c r="AK26" s="7"/>
      <c r="AL26" s="8" t="str">
        <f t="shared" si="9"/>
        <v>－</v>
      </c>
      <c r="AM26" s="9"/>
      <c r="AN26" s="7"/>
      <c r="AO26" s="8" t="str">
        <f t="shared" si="10"/>
        <v>－</v>
      </c>
      <c r="AP26" s="9"/>
      <c r="AQ26" s="7"/>
      <c r="AR26" s="8" t="str">
        <f t="shared" si="11"/>
        <v>－</v>
      </c>
      <c r="AS26" s="9"/>
      <c r="AT26" s="7"/>
      <c r="AU26" s="8" t="str">
        <f t="shared" si="12"/>
        <v>－</v>
      </c>
      <c r="AV26" s="9"/>
      <c r="AW26" s="7"/>
      <c r="AX26" s="8" t="str">
        <f t="shared" si="13"/>
        <v>－</v>
      </c>
      <c r="AY26" s="9"/>
      <c r="AZ26" s="7"/>
      <c r="BA26" s="8" t="str">
        <f t="shared" si="14"/>
        <v>－</v>
      </c>
      <c r="BB26" s="9"/>
      <c r="BC26" s="7"/>
      <c r="BD26" s="8" t="str">
        <f t="shared" si="15"/>
        <v>－</v>
      </c>
      <c r="BE26" s="9"/>
      <c r="BF26" s="7"/>
      <c r="BG26" s="8" t="str">
        <f t="shared" si="16"/>
        <v>－</v>
      </c>
      <c r="BH26" s="9"/>
      <c r="BI26" s="7"/>
      <c r="BJ26" s="8" t="str">
        <f t="shared" si="17"/>
        <v>－</v>
      </c>
      <c r="BK26" s="8"/>
      <c r="BL26" s="130"/>
      <c r="BM26" s="125"/>
      <c r="BN26" s="125"/>
      <c r="BO26" s="124"/>
      <c r="BP26" s="125"/>
      <c r="BQ26" s="125"/>
      <c r="BR26" s="125"/>
      <c r="BS26" s="125"/>
      <c r="BT26" s="126"/>
    </row>
    <row r="27" spans="2:72" hidden="1" x14ac:dyDescent="0.2">
      <c r="B27" s="114">
        <v>12</v>
      </c>
      <c r="C27" s="116" t="s">
        <v>21</v>
      </c>
      <c r="D27" s="4"/>
      <c r="E27" s="5" t="str">
        <f t="shared" si="18"/>
        <v>－</v>
      </c>
      <c r="F27" s="6"/>
      <c r="G27" s="4"/>
      <c r="H27" s="5" t="str">
        <f t="shared" si="27"/>
        <v>－</v>
      </c>
      <c r="I27" s="6"/>
      <c r="J27" s="4"/>
      <c r="K27" s="5" t="str">
        <f t="shared" si="0"/>
        <v>－</v>
      </c>
      <c r="L27" s="6"/>
      <c r="M27" s="4"/>
      <c r="N27" s="5" t="str">
        <f t="shared" si="1"/>
        <v>－</v>
      </c>
      <c r="O27" s="6"/>
      <c r="P27" s="4"/>
      <c r="Q27" s="5" t="str">
        <f t="shared" si="2"/>
        <v>－</v>
      </c>
      <c r="R27" s="6"/>
      <c r="S27" s="4"/>
      <c r="T27" s="5" t="str">
        <f t="shared" si="3"/>
        <v>－</v>
      </c>
      <c r="U27" s="6"/>
      <c r="V27" s="4"/>
      <c r="W27" s="5" t="str">
        <f t="shared" si="4"/>
        <v>－</v>
      </c>
      <c r="X27" s="6"/>
      <c r="Y27" s="4"/>
      <c r="Z27" s="5" t="str">
        <f t="shared" si="5"/>
        <v>－</v>
      </c>
      <c r="AA27" s="6"/>
      <c r="AB27" s="4"/>
      <c r="AC27" s="5" t="str">
        <f t="shared" si="6"/>
        <v>－</v>
      </c>
      <c r="AD27" s="6"/>
      <c r="AE27" s="4"/>
      <c r="AF27" s="5" t="str">
        <f t="shared" si="7"/>
        <v>－</v>
      </c>
      <c r="AG27" s="6"/>
      <c r="AH27" s="4"/>
      <c r="AI27" s="5" t="str">
        <f t="shared" si="8"/>
        <v>－</v>
      </c>
      <c r="AJ27" s="6"/>
      <c r="AK27" s="118"/>
      <c r="AL27" s="119"/>
      <c r="AM27" s="128"/>
      <c r="AN27" s="4"/>
      <c r="AO27" s="5" t="str">
        <f t="shared" si="10"/>
        <v>－</v>
      </c>
      <c r="AP27" s="6"/>
      <c r="AQ27" s="4"/>
      <c r="AR27" s="5" t="str">
        <f t="shared" si="11"/>
        <v>－</v>
      </c>
      <c r="AS27" s="6"/>
      <c r="AT27" s="4"/>
      <c r="AU27" s="5" t="str">
        <f t="shared" si="12"/>
        <v>－</v>
      </c>
      <c r="AV27" s="6"/>
      <c r="AW27" s="4"/>
      <c r="AX27" s="5" t="str">
        <f t="shared" si="13"/>
        <v>－</v>
      </c>
      <c r="AY27" s="6"/>
      <c r="AZ27" s="4"/>
      <c r="BA27" s="5" t="str">
        <f t="shared" si="14"/>
        <v>－</v>
      </c>
      <c r="BB27" s="6"/>
      <c r="BC27" s="4"/>
      <c r="BD27" s="5" t="str">
        <f t="shared" si="15"/>
        <v>－</v>
      </c>
      <c r="BE27" s="6"/>
      <c r="BF27" s="4"/>
      <c r="BG27" s="5" t="str">
        <f t="shared" si="16"/>
        <v>－</v>
      </c>
      <c r="BH27" s="6"/>
      <c r="BI27" s="4"/>
      <c r="BJ27" s="5" t="str">
        <f t="shared" si="17"/>
        <v>－</v>
      </c>
      <c r="BK27" s="5"/>
      <c r="BL27" s="122">
        <f t="shared" ref="BL27" si="108">COUNTIF(D27:BK28,"○")</f>
        <v>0</v>
      </c>
      <c r="BM27" s="110">
        <f t="shared" ref="BM27" si="109">COUNTIF(D27:BK28,"△")</f>
        <v>0</v>
      </c>
      <c r="BN27" s="110">
        <f t="shared" ref="BN27" si="110">COUNTIF(D27:BK28,"●")</f>
        <v>0</v>
      </c>
      <c r="BO27" s="108">
        <f t="shared" ref="BO27" si="111">IF(ISERROR(BL27/(BL27+BN27)),0,BL27/(BL27+BN27))*1000</f>
        <v>0</v>
      </c>
      <c r="BP27" s="110">
        <f t="shared" ref="BP27" si="112">BL27*3+BM27*1</f>
        <v>0</v>
      </c>
      <c r="BQ27" s="110">
        <f t="shared" ref="BQ27" si="113">SUM(D27,G27,J27,M27,P27,S27,V27,Y27,AB27,AE27,AH27,AK27,AN27,AQ27,AT27,AW27,AZ27,BC27,BF27,BI27)+SUM(D28,G28,J28,M28,P28,S28,V28,Y28,AB28,AE28,AH28,AK28,AN28,AQ28,AT28,AW28,AZ28,BC28,BF28,BI28)</f>
        <v>0</v>
      </c>
      <c r="BR27" s="110">
        <f t="shared" ref="BR27" si="114">SUM(F27,I27,L27,O27,R27,U27,X27,AA27,AD27,AG27,AJ27,AM27,AP27,AS27,AV27,AY27,BB27,BE27,BH27,BK27)+SUM(F28,I28,L28,O28,R28,U28,X28,AA28,AD28,AG28,AJ28,AM28,AP28,AS28,AV28,AY28,BB28,BE28,BH28,BK28)</f>
        <v>0</v>
      </c>
      <c r="BS27" s="110">
        <f t="shared" ref="BS27" si="115">BQ27-BR27</f>
        <v>0</v>
      </c>
      <c r="BT27" s="112">
        <f t="shared" ref="BT27" si="116">IFERROR(_xlfn.RANK.EQ(BP27,$BP$5:$BP$44),"")</f>
        <v>8</v>
      </c>
    </row>
    <row r="28" spans="2:72" hidden="1" x14ac:dyDescent="0.2">
      <c r="B28" s="115"/>
      <c r="C28" s="116"/>
      <c r="D28" s="7"/>
      <c r="E28" s="8" t="str">
        <f t="shared" si="18"/>
        <v>－</v>
      </c>
      <c r="F28" s="9"/>
      <c r="G28" s="7"/>
      <c r="H28" s="8" t="str">
        <f t="shared" si="27"/>
        <v>－</v>
      </c>
      <c r="I28" s="9"/>
      <c r="J28" s="7"/>
      <c r="K28" s="8" t="str">
        <f t="shared" si="0"/>
        <v>－</v>
      </c>
      <c r="L28" s="9"/>
      <c r="M28" s="7"/>
      <c r="N28" s="8" t="str">
        <f t="shared" si="1"/>
        <v>－</v>
      </c>
      <c r="O28" s="9"/>
      <c r="P28" s="7"/>
      <c r="Q28" s="8" t="str">
        <f t="shared" si="2"/>
        <v>－</v>
      </c>
      <c r="R28" s="9"/>
      <c r="S28" s="7"/>
      <c r="T28" s="8" t="str">
        <f t="shared" si="3"/>
        <v>－</v>
      </c>
      <c r="U28" s="9"/>
      <c r="V28" s="7"/>
      <c r="W28" s="8" t="str">
        <f t="shared" si="4"/>
        <v>－</v>
      </c>
      <c r="X28" s="9"/>
      <c r="Y28" s="7"/>
      <c r="Z28" s="8" t="str">
        <f t="shared" si="5"/>
        <v>－</v>
      </c>
      <c r="AA28" s="9"/>
      <c r="AB28" s="7"/>
      <c r="AC28" s="8" t="str">
        <f t="shared" si="6"/>
        <v>－</v>
      </c>
      <c r="AD28" s="9"/>
      <c r="AE28" s="7"/>
      <c r="AF28" s="8" t="str">
        <f t="shared" si="7"/>
        <v>－</v>
      </c>
      <c r="AG28" s="9"/>
      <c r="AH28" s="7"/>
      <c r="AI28" s="8" t="str">
        <f t="shared" si="8"/>
        <v>－</v>
      </c>
      <c r="AJ28" s="9"/>
      <c r="AK28" s="120"/>
      <c r="AL28" s="121"/>
      <c r="AM28" s="129"/>
      <c r="AN28" s="7"/>
      <c r="AO28" s="8" t="str">
        <f t="shared" si="10"/>
        <v>－</v>
      </c>
      <c r="AP28" s="9"/>
      <c r="AQ28" s="7"/>
      <c r="AR28" s="8" t="str">
        <f t="shared" si="11"/>
        <v>－</v>
      </c>
      <c r="AS28" s="9"/>
      <c r="AT28" s="7"/>
      <c r="AU28" s="8" t="str">
        <f t="shared" si="12"/>
        <v>－</v>
      </c>
      <c r="AV28" s="9"/>
      <c r="AW28" s="7"/>
      <c r="AX28" s="8" t="str">
        <f t="shared" si="13"/>
        <v>－</v>
      </c>
      <c r="AY28" s="9"/>
      <c r="AZ28" s="7"/>
      <c r="BA28" s="8" t="str">
        <f t="shared" si="14"/>
        <v>－</v>
      </c>
      <c r="BB28" s="9"/>
      <c r="BC28" s="7"/>
      <c r="BD28" s="8" t="str">
        <f t="shared" si="15"/>
        <v>－</v>
      </c>
      <c r="BE28" s="9"/>
      <c r="BF28" s="7"/>
      <c r="BG28" s="8" t="str">
        <f t="shared" si="16"/>
        <v>－</v>
      </c>
      <c r="BH28" s="9"/>
      <c r="BI28" s="7"/>
      <c r="BJ28" s="8" t="str">
        <f t="shared" si="17"/>
        <v>－</v>
      </c>
      <c r="BK28" s="8"/>
      <c r="BL28" s="130"/>
      <c r="BM28" s="125"/>
      <c r="BN28" s="125"/>
      <c r="BO28" s="124"/>
      <c r="BP28" s="125"/>
      <c r="BQ28" s="125"/>
      <c r="BR28" s="125"/>
      <c r="BS28" s="125"/>
      <c r="BT28" s="126"/>
    </row>
    <row r="29" spans="2:72" hidden="1" x14ac:dyDescent="0.2">
      <c r="B29" s="114">
        <v>13</v>
      </c>
      <c r="C29" s="127" t="s">
        <v>22</v>
      </c>
      <c r="D29" s="4"/>
      <c r="E29" s="5" t="str">
        <f t="shared" si="18"/>
        <v>－</v>
      </c>
      <c r="F29" s="6"/>
      <c r="G29" s="4"/>
      <c r="H29" s="5" t="str">
        <f t="shared" si="27"/>
        <v>－</v>
      </c>
      <c r="I29" s="6"/>
      <c r="J29" s="4"/>
      <c r="K29" s="5" t="str">
        <f t="shared" si="0"/>
        <v>－</v>
      </c>
      <c r="L29" s="6"/>
      <c r="M29" s="4"/>
      <c r="N29" s="5" t="str">
        <f t="shared" si="1"/>
        <v>－</v>
      </c>
      <c r="O29" s="6"/>
      <c r="P29" s="4"/>
      <c r="Q29" s="5" t="str">
        <f t="shared" si="2"/>
        <v>－</v>
      </c>
      <c r="R29" s="6"/>
      <c r="S29" s="4"/>
      <c r="T29" s="5" t="str">
        <f t="shared" si="3"/>
        <v>－</v>
      </c>
      <c r="U29" s="6"/>
      <c r="V29" s="4"/>
      <c r="W29" s="5" t="str">
        <f t="shared" si="4"/>
        <v>－</v>
      </c>
      <c r="X29" s="6"/>
      <c r="Y29" s="4"/>
      <c r="Z29" s="5" t="str">
        <f t="shared" si="5"/>
        <v>－</v>
      </c>
      <c r="AA29" s="6"/>
      <c r="AB29" s="4"/>
      <c r="AC29" s="5" t="str">
        <f t="shared" si="6"/>
        <v>－</v>
      </c>
      <c r="AD29" s="6"/>
      <c r="AE29" s="4"/>
      <c r="AF29" s="5" t="str">
        <f t="shared" si="7"/>
        <v>－</v>
      </c>
      <c r="AG29" s="6"/>
      <c r="AH29" s="4"/>
      <c r="AI29" s="5" t="str">
        <f t="shared" si="8"/>
        <v>－</v>
      </c>
      <c r="AJ29" s="6"/>
      <c r="AK29" s="4"/>
      <c r="AL29" s="5" t="str">
        <f t="shared" si="9"/>
        <v>－</v>
      </c>
      <c r="AM29" s="6"/>
      <c r="AN29" s="118"/>
      <c r="AO29" s="119"/>
      <c r="AP29" s="128"/>
      <c r="AQ29" s="4"/>
      <c r="AR29" s="5" t="str">
        <f t="shared" si="11"/>
        <v>－</v>
      </c>
      <c r="AS29" s="6"/>
      <c r="AT29" s="4"/>
      <c r="AU29" s="5" t="str">
        <f t="shared" si="12"/>
        <v>－</v>
      </c>
      <c r="AV29" s="6"/>
      <c r="AW29" s="4"/>
      <c r="AX29" s="5" t="str">
        <f t="shared" si="13"/>
        <v>－</v>
      </c>
      <c r="AY29" s="6"/>
      <c r="AZ29" s="4"/>
      <c r="BA29" s="5" t="str">
        <f t="shared" si="14"/>
        <v>－</v>
      </c>
      <c r="BB29" s="6"/>
      <c r="BC29" s="4"/>
      <c r="BD29" s="5" t="str">
        <f t="shared" si="15"/>
        <v>－</v>
      </c>
      <c r="BE29" s="6"/>
      <c r="BF29" s="4"/>
      <c r="BG29" s="5" t="str">
        <f t="shared" si="16"/>
        <v>－</v>
      </c>
      <c r="BH29" s="6"/>
      <c r="BI29" s="4"/>
      <c r="BJ29" s="5" t="str">
        <f t="shared" si="17"/>
        <v>－</v>
      </c>
      <c r="BK29" s="5"/>
      <c r="BL29" s="122">
        <f t="shared" ref="BL29" si="117">COUNTIF(D29:BK30,"○")</f>
        <v>0</v>
      </c>
      <c r="BM29" s="110">
        <f t="shared" ref="BM29" si="118">COUNTIF(D29:BK30,"△")</f>
        <v>0</v>
      </c>
      <c r="BN29" s="110">
        <f t="shared" ref="BN29" si="119">COUNTIF(D29:BK30,"●")</f>
        <v>0</v>
      </c>
      <c r="BO29" s="108">
        <f t="shared" ref="BO29" si="120">IF(ISERROR(BL29/(BL29+BN29)),0,BL29/(BL29+BN29))*1000</f>
        <v>0</v>
      </c>
      <c r="BP29" s="110">
        <f t="shared" ref="BP29" si="121">BL29*3+BM29*1</f>
        <v>0</v>
      </c>
      <c r="BQ29" s="110">
        <f t="shared" ref="BQ29" si="122">SUM(D29,G29,J29,M29,P29,S29,V29,Y29,AB29,AE29,AH29,AK29,AN29,AQ29,AT29,AW29,AZ29,BC29,BF29,BI29)+SUM(D30,G30,J30,M30,P30,S30,V30,Y30,AB30,AE30,AH30,AK30,AN30,AQ30,AT30,AW30,AZ30,BC30,BF30,BI30)</f>
        <v>0</v>
      </c>
      <c r="BR29" s="110">
        <f t="shared" ref="BR29" si="123">SUM(F29,I29,L29,O29,R29,U29,X29,AA29,AD29,AG29,AJ29,AM29,AP29,AS29,AV29,AY29,BB29,BE29,BH29,BK29)+SUM(F30,I30,L30,O30,R30,U30,X30,AA30,AD30,AG30,AJ30,AM30,AP30,AS30,AV30,AY30,BB30,BE30,BH30,BK30)</f>
        <v>0</v>
      </c>
      <c r="BS29" s="110">
        <f t="shared" ref="BS29" si="124">BQ29-BR29</f>
        <v>0</v>
      </c>
      <c r="BT29" s="112">
        <f t="shared" ref="BT29" si="125">IFERROR(_xlfn.RANK.EQ(BP29,$BP$5:$BP$44),"")</f>
        <v>8</v>
      </c>
    </row>
    <row r="30" spans="2:72" hidden="1" x14ac:dyDescent="0.2">
      <c r="B30" s="115"/>
      <c r="C30" s="117"/>
      <c r="D30" s="7"/>
      <c r="E30" s="8" t="str">
        <f t="shared" si="18"/>
        <v>－</v>
      </c>
      <c r="F30" s="9"/>
      <c r="G30" s="7"/>
      <c r="H30" s="8" t="str">
        <f t="shared" si="27"/>
        <v>－</v>
      </c>
      <c r="I30" s="9"/>
      <c r="J30" s="7"/>
      <c r="K30" s="8" t="str">
        <f t="shared" si="0"/>
        <v>－</v>
      </c>
      <c r="L30" s="9"/>
      <c r="M30" s="7"/>
      <c r="N30" s="8" t="str">
        <f t="shared" si="1"/>
        <v>－</v>
      </c>
      <c r="O30" s="9"/>
      <c r="P30" s="7"/>
      <c r="Q30" s="8" t="str">
        <f t="shared" si="2"/>
        <v>－</v>
      </c>
      <c r="R30" s="9"/>
      <c r="S30" s="7"/>
      <c r="T30" s="8" t="str">
        <f t="shared" si="3"/>
        <v>－</v>
      </c>
      <c r="U30" s="9"/>
      <c r="V30" s="7"/>
      <c r="W30" s="8" t="str">
        <f t="shared" si="4"/>
        <v>－</v>
      </c>
      <c r="X30" s="9"/>
      <c r="Y30" s="7"/>
      <c r="Z30" s="8" t="str">
        <f t="shared" si="5"/>
        <v>－</v>
      </c>
      <c r="AA30" s="9"/>
      <c r="AB30" s="7"/>
      <c r="AC30" s="8" t="str">
        <f t="shared" si="6"/>
        <v>－</v>
      </c>
      <c r="AD30" s="9"/>
      <c r="AE30" s="7"/>
      <c r="AF30" s="8" t="str">
        <f t="shared" si="7"/>
        <v>－</v>
      </c>
      <c r="AG30" s="9"/>
      <c r="AH30" s="7"/>
      <c r="AI30" s="8" t="str">
        <f t="shared" si="8"/>
        <v>－</v>
      </c>
      <c r="AJ30" s="9"/>
      <c r="AK30" s="7"/>
      <c r="AL30" s="8" t="str">
        <f t="shared" si="9"/>
        <v>－</v>
      </c>
      <c r="AM30" s="9"/>
      <c r="AN30" s="120"/>
      <c r="AO30" s="121"/>
      <c r="AP30" s="129"/>
      <c r="AQ30" s="7"/>
      <c r="AR30" s="8" t="str">
        <f t="shared" si="11"/>
        <v>－</v>
      </c>
      <c r="AS30" s="9"/>
      <c r="AT30" s="7"/>
      <c r="AU30" s="8" t="str">
        <f t="shared" si="12"/>
        <v>－</v>
      </c>
      <c r="AV30" s="9"/>
      <c r="AW30" s="7"/>
      <c r="AX30" s="8" t="str">
        <f t="shared" si="13"/>
        <v>－</v>
      </c>
      <c r="AY30" s="9"/>
      <c r="AZ30" s="7"/>
      <c r="BA30" s="8" t="str">
        <f t="shared" si="14"/>
        <v>－</v>
      </c>
      <c r="BB30" s="9"/>
      <c r="BC30" s="7"/>
      <c r="BD30" s="8" t="str">
        <f t="shared" si="15"/>
        <v>－</v>
      </c>
      <c r="BE30" s="9"/>
      <c r="BF30" s="7"/>
      <c r="BG30" s="8" t="str">
        <f t="shared" si="16"/>
        <v>－</v>
      </c>
      <c r="BH30" s="9"/>
      <c r="BI30" s="7"/>
      <c r="BJ30" s="8" t="str">
        <f t="shared" si="17"/>
        <v>－</v>
      </c>
      <c r="BK30" s="8"/>
      <c r="BL30" s="130"/>
      <c r="BM30" s="125"/>
      <c r="BN30" s="125"/>
      <c r="BO30" s="124"/>
      <c r="BP30" s="125"/>
      <c r="BQ30" s="125"/>
      <c r="BR30" s="125"/>
      <c r="BS30" s="125"/>
      <c r="BT30" s="126"/>
    </row>
    <row r="31" spans="2:72" hidden="1" x14ac:dyDescent="0.2">
      <c r="B31" s="114">
        <v>14</v>
      </c>
      <c r="C31" s="116" t="s">
        <v>23</v>
      </c>
      <c r="D31" s="4"/>
      <c r="E31" s="5" t="str">
        <f t="shared" si="18"/>
        <v>－</v>
      </c>
      <c r="F31" s="6"/>
      <c r="G31" s="4"/>
      <c r="H31" s="5" t="str">
        <f t="shared" si="27"/>
        <v>－</v>
      </c>
      <c r="I31" s="6"/>
      <c r="J31" s="4"/>
      <c r="K31" s="5" t="str">
        <f t="shared" si="0"/>
        <v>－</v>
      </c>
      <c r="L31" s="6"/>
      <c r="M31" s="4"/>
      <c r="N31" s="5" t="str">
        <f t="shared" si="1"/>
        <v>－</v>
      </c>
      <c r="O31" s="6"/>
      <c r="P31" s="4"/>
      <c r="Q31" s="5" t="str">
        <f t="shared" si="2"/>
        <v>－</v>
      </c>
      <c r="R31" s="6"/>
      <c r="S31" s="4"/>
      <c r="T31" s="5" t="str">
        <f t="shared" si="3"/>
        <v>－</v>
      </c>
      <c r="U31" s="6"/>
      <c r="V31" s="4"/>
      <c r="W31" s="5" t="str">
        <f t="shared" si="4"/>
        <v>－</v>
      </c>
      <c r="X31" s="6"/>
      <c r="Y31" s="4"/>
      <c r="Z31" s="5" t="str">
        <f t="shared" si="5"/>
        <v>－</v>
      </c>
      <c r="AA31" s="6"/>
      <c r="AB31" s="4"/>
      <c r="AC31" s="5" t="str">
        <f t="shared" si="6"/>
        <v>－</v>
      </c>
      <c r="AD31" s="6"/>
      <c r="AE31" s="4"/>
      <c r="AF31" s="5" t="str">
        <f t="shared" si="7"/>
        <v>－</v>
      </c>
      <c r="AG31" s="6"/>
      <c r="AH31" s="4"/>
      <c r="AI31" s="5" t="str">
        <f t="shared" si="8"/>
        <v>－</v>
      </c>
      <c r="AJ31" s="6"/>
      <c r="AK31" s="4"/>
      <c r="AL31" s="5" t="str">
        <f t="shared" si="9"/>
        <v>－</v>
      </c>
      <c r="AM31" s="6"/>
      <c r="AN31" s="4"/>
      <c r="AO31" s="5" t="str">
        <f t="shared" si="10"/>
        <v>－</v>
      </c>
      <c r="AP31" s="6"/>
      <c r="AQ31" s="118"/>
      <c r="AR31" s="119"/>
      <c r="AS31" s="128"/>
      <c r="AT31" s="4"/>
      <c r="AU31" s="5" t="str">
        <f t="shared" si="12"/>
        <v>－</v>
      </c>
      <c r="AV31" s="6"/>
      <c r="AW31" s="4"/>
      <c r="AX31" s="5" t="str">
        <f t="shared" si="13"/>
        <v>－</v>
      </c>
      <c r="AY31" s="6"/>
      <c r="AZ31" s="4"/>
      <c r="BA31" s="5" t="str">
        <f t="shared" si="14"/>
        <v>－</v>
      </c>
      <c r="BB31" s="6"/>
      <c r="BC31" s="4"/>
      <c r="BD31" s="5" t="str">
        <f t="shared" si="15"/>
        <v>－</v>
      </c>
      <c r="BE31" s="6"/>
      <c r="BF31" s="4"/>
      <c r="BG31" s="5" t="str">
        <f t="shared" si="16"/>
        <v>－</v>
      </c>
      <c r="BH31" s="6"/>
      <c r="BI31" s="4"/>
      <c r="BJ31" s="5" t="str">
        <f t="shared" si="17"/>
        <v>－</v>
      </c>
      <c r="BK31" s="5"/>
      <c r="BL31" s="122">
        <f t="shared" ref="BL31" si="126">COUNTIF(D31:BK32,"○")</f>
        <v>0</v>
      </c>
      <c r="BM31" s="110">
        <f t="shared" ref="BM31" si="127">COUNTIF(D31:BK32,"△")</f>
        <v>0</v>
      </c>
      <c r="BN31" s="110">
        <f t="shared" ref="BN31" si="128">COUNTIF(D31:BK32,"●")</f>
        <v>0</v>
      </c>
      <c r="BO31" s="108">
        <f t="shared" ref="BO31" si="129">IF(ISERROR(BL31/(BL31+BN31)),0,BL31/(BL31+BN31))*1000</f>
        <v>0</v>
      </c>
      <c r="BP31" s="110">
        <f t="shared" ref="BP31" si="130">BL31*3+BM31*1</f>
        <v>0</v>
      </c>
      <c r="BQ31" s="110">
        <f t="shared" ref="BQ31" si="131">SUM(D31,G31,J31,M31,P31,S31,V31,Y31,AB31,AE31,AH31,AK31,AN31,AQ31,AT31,AW31,AZ31,BC31,BF31,BI31)+SUM(D32,G32,J32,M32,P32,S32,V32,Y32,AB32,AE32,AH32,AK32,AN32,AQ32,AT32,AW32,AZ32,BC32,BF32,BI32)</f>
        <v>0</v>
      </c>
      <c r="BR31" s="110">
        <f t="shared" ref="BR31" si="132">SUM(F31,I31,L31,O31,R31,U31,X31,AA31,AD31,AG31,AJ31,AM31,AP31,AS31,AV31,AY31,BB31,BE31,BH31,BK31)+SUM(F32,I32,L32,O32,R32,U32,X32,AA32,AD32,AG32,AJ32,AM32,AP32,AS32,AV32,AY32,BB32,BE32,BH32,BK32)</f>
        <v>0</v>
      </c>
      <c r="BS31" s="110">
        <f t="shared" ref="BS31" si="133">BQ31-BR31</f>
        <v>0</v>
      </c>
      <c r="BT31" s="112">
        <f t="shared" ref="BT31" si="134">IFERROR(_xlfn.RANK.EQ(BP31,$BP$5:$BP$44),"")</f>
        <v>8</v>
      </c>
    </row>
    <row r="32" spans="2:72" hidden="1" x14ac:dyDescent="0.2">
      <c r="B32" s="115"/>
      <c r="C32" s="116"/>
      <c r="D32" s="7"/>
      <c r="E32" s="8" t="str">
        <f t="shared" si="18"/>
        <v>－</v>
      </c>
      <c r="F32" s="9"/>
      <c r="G32" s="7"/>
      <c r="H32" s="8" t="str">
        <f t="shared" si="27"/>
        <v>－</v>
      </c>
      <c r="I32" s="9"/>
      <c r="J32" s="7"/>
      <c r="K32" s="8" t="str">
        <f t="shared" si="0"/>
        <v>－</v>
      </c>
      <c r="L32" s="9"/>
      <c r="M32" s="7"/>
      <c r="N32" s="8" t="str">
        <f t="shared" si="1"/>
        <v>－</v>
      </c>
      <c r="O32" s="9"/>
      <c r="P32" s="7"/>
      <c r="Q32" s="8" t="str">
        <f t="shared" si="2"/>
        <v>－</v>
      </c>
      <c r="R32" s="9"/>
      <c r="S32" s="7"/>
      <c r="T32" s="8" t="str">
        <f t="shared" si="3"/>
        <v>－</v>
      </c>
      <c r="U32" s="9"/>
      <c r="V32" s="7"/>
      <c r="W32" s="8" t="str">
        <f t="shared" si="4"/>
        <v>－</v>
      </c>
      <c r="X32" s="9"/>
      <c r="Y32" s="7"/>
      <c r="Z32" s="8" t="str">
        <f t="shared" si="5"/>
        <v>－</v>
      </c>
      <c r="AA32" s="9"/>
      <c r="AB32" s="7"/>
      <c r="AC32" s="8" t="str">
        <f t="shared" si="6"/>
        <v>－</v>
      </c>
      <c r="AD32" s="9"/>
      <c r="AE32" s="7"/>
      <c r="AF32" s="8" t="str">
        <f t="shared" si="7"/>
        <v>－</v>
      </c>
      <c r="AG32" s="9"/>
      <c r="AH32" s="7"/>
      <c r="AI32" s="8" t="str">
        <f t="shared" si="8"/>
        <v>－</v>
      </c>
      <c r="AJ32" s="9"/>
      <c r="AK32" s="7"/>
      <c r="AL32" s="8" t="str">
        <f t="shared" si="9"/>
        <v>－</v>
      </c>
      <c r="AM32" s="9"/>
      <c r="AN32" s="7"/>
      <c r="AO32" s="8" t="str">
        <f t="shared" si="10"/>
        <v>－</v>
      </c>
      <c r="AP32" s="9"/>
      <c r="AQ32" s="120"/>
      <c r="AR32" s="121"/>
      <c r="AS32" s="129"/>
      <c r="AT32" s="7"/>
      <c r="AU32" s="8" t="str">
        <f t="shared" si="12"/>
        <v>－</v>
      </c>
      <c r="AV32" s="9"/>
      <c r="AW32" s="7"/>
      <c r="AX32" s="8" t="str">
        <f t="shared" si="13"/>
        <v>－</v>
      </c>
      <c r="AY32" s="9"/>
      <c r="AZ32" s="7"/>
      <c r="BA32" s="8" t="str">
        <f t="shared" si="14"/>
        <v>－</v>
      </c>
      <c r="BB32" s="9"/>
      <c r="BC32" s="7"/>
      <c r="BD32" s="8" t="str">
        <f t="shared" si="15"/>
        <v>－</v>
      </c>
      <c r="BE32" s="9"/>
      <c r="BF32" s="7"/>
      <c r="BG32" s="8" t="str">
        <f t="shared" si="16"/>
        <v>－</v>
      </c>
      <c r="BH32" s="9"/>
      <c r="BI32" s="7"/>
      <c r="BJ32" s="8" t="str">
        <f t="shared" si="17"/>
        <v>－</v>
      </c>
      <c r="BK32" s="8"/>
      <c r="BL32" s="130"/>
      <c r="BM32" s="125"/>
      <c r="BN32" s="125"/>
      <c r="BO32" s="124"/>
      <c r="BP32" s="125"/>
      <c r="BQ32" s="125"/>
      <c r="BR32" s="125"/>
      <c r="BS32" s="125"/>
      <c r="BT32" s="126"/>
    </row>
    <row r="33" spans="2:72" hidden="1" x14ac:dyDescent="0.2">
      <c r="B33" s="114">
        <v>15</v>
      </c>
      <c r="C33" s="127" t="s">
        <v>24</v>
      </c>
      <c r="D33" s="4"/>
      <c r="E33" s="5" t="str">
        <f t="shared" si="18"/>
        <v>－</v>
      </c>
      <c r="F33" s="6"/>
      <c r="G33" s="4"/>
      <c r="H33" s="5" t="str">
        <f t="shared" si="27"/>
        <v>－</v>
      </c>
      <c r="I33" s="6"/>
      <c r="J33" s="4"/>
      <c r="K33" s="5" t="str">
        <f t="shared" si="0"/>
        <v>－</v>
      </c>
      <c r="L33" s="6"/>
      <c r="M33" s="4"/>
      <c r="N33" s="5" t="str">
        <f t="shared" si="1"/>
        <v>－</v>
      </c>
      <c r="O33" s="6"/>
      <c r="P33" s="4"/>
      <c r="Q33" s="5" t="str">
        <f t="shared" si="2"/>
        <v>－</v>
      </c>
      <c r="R33" s="6"/>
      <c r="S33" s="4"/>
      <c r="T33" s="5" t="str">
        <f t="shared" si="3"/>
        <v>－</v>
      </c>
      <c r="U33" s="6"/>
      <c r="V33" s="4"/>
      <c r="W33" s="5" t="str">
        <f t="shared" si="4"/>
        <v>－</v>
      </c>
      <c r="X33" s="6"/>
      <c r="Y33" s="4"/>
      <c r="Z33" s="5" t="str">
        <f t="shared" si="5"/>
        <v>－</v>
      </c>
      <c r="AA33" s="6"/>
      <c r="AB33" s="4"/>
      <c r="AC33" s="5" t="str">
        <f t="shared" si="6"/>
        <v>－</v>
      </c>
      <c r="AD33" s="6"/>
      <c r="AE33" s="4"/>
      <c r="AF33" s="5" t="str">
        <f t="shared" si="7"/>
        <v>－</v>
      </c>
      <c r="AG33" s="6"/>
      <c r="AH33" s="4"/>
      <c r="AI33" s="5" t="str">
        <f t="shared" si="8"/>
        <v>－</v>
      </c>
      <c r="AJ33" s="6"/>
      <c r="AK33" s="4"/>
      <c r="AL33" s="5" t="str">
        <f t="shared" si="9"/>
        <v>－</v>
      </c>
      <c r="AM33" s="6"/>
      <c r="AN33" s="4"/>
      <c r="AO33" s="5" t="str">
        <f t="shared" si="10"/>
        <v>－</v>
      </c>
      <c r="AP33" s="6"/>
      <c r="AQ33" s="4"/>
      <c r="AR33" s="5" t="str">
        <f t="shared" si="11"/>
        <v>－</v>
      </c>
      <c r="AS33" s="6"/>
      <c r="AT33" s="118"/>
      <c r="AU33" s="119"/>
      <c r="AV33" s="128"/>
      <c r="AW33" s="4"/>
      <c r="AX33" s="5" t="str">
        <f t="shared" si="13"/>
        <v>－</v>
      </c>
      <c r="AY33" s="6"/>
      <c r="AZ33" s="4"/>
      <c r="BA33" s="5" t="str">
        <f t="shared" si="14"/>
        <v>－</v>
      </c>
      <c r="BB33" s="6"/>
      <c r="BC33" s="4"/>
      <c r="BD33" s="5" t="str">
        <f t="shared" si="15"/>
        <v>－</v>
      </c>
      <c r="BE33" s="6"/>
      <c r="BF33" s="4"/>
      <c r="BG33" s="5" t="str">
        <f t="shared" si="16"/>
        <v>－</v>
      </c>
      <c r="BH33" s="6"/>
      <c r="BI33" s="4"/>
      <c r="BJ33" s="5" t="str">
        <f t="shared" si="17"/>
        <v>－</v>
      </c>
      <c r="BK33" s="5"/>
      <c r="BL33" s="122">
        <f t="shared" ref="BL33" si="135">COUNTIF(D33:BK34,"○")</f>
        <v>0</v>
      </c>
      <c r="BM33" s="110">
        <f t="shared" ref="BM33" si="136">COUNTIF(D33:BK34,"△")</f>
        <v>0</v>
      </c>
      <c r="BN33" s="110">
        <f t="shared" ref="BN33" si="137">COUNTIF(D33:BK34,"●")</f>
        <v>0</v>
      </c>
      <c r="BO33" s="108">
        <f t="shared" ref="BO33" si="138">IF(ISERROR(BL33/(BL33+BN33)),0,BL33/(BL33+BN33))*1000</f>
        <v>0</v>
      </c>
      <c r="BP33" s="110">
        <f t="shared" ref="BP33" si="139">BL33*3+BM33*1</f>
        <v>0</v>
      </c>
      <c r="BQ33" s="110">
        <f t="shared" ref="BQ33" si="140">SUM(D33,G33,J33,M33,P33,S33,V33,Y33,AB33,AE33,AH33,AK33,AN33,AQ33,AT33,AW33,AZ33,BC33,BF33,BI33)+SUM(D34,G34,J34,M34,P34,S34,V34,Y34,AB34,AE34,AH34,AK34,AN34,AQ34,AT34,AW34,AZ34,BC34,BF34,BI34)</f>
        <v>0</v>
      </c>
      <c r="BR33" s="110">
        <f t="shared" ref="BR33" si="141">SUM(F33,I33,L33,O33,R33,U33,X33,AA33,AD33,AG33,AJ33,AM33,AP33,AS33,AV33,AY33,BB33,BE33,BH33,BK33)+SUM(F34,I34,L34,O34,R34,U34,X34,AA34,AD34,AG34,AJ34,AM34,AP34,AS34,AV34,AY34,BB34,BE34,BH34,BK34)</f>
        <v>0</v>
      </c>
      <c r="BS33" s="110">
        <f t="shared" ref="BS33" si="142">BQ33-BR33</f>
        <v>0</v>
      </c>
      <c r="BT33" s="112">
        <f t="shared" ref="BT33" si="143">IFERROR(_xlfn.RANK.EQ(BP33,$BP$5:$BP$44),"")</f>
        <v>8</v>
      </c>
    </row>
    <row r="34" spans="2:72" hidden="1" x14ac:dyDescent="0.2">
      <c r="B34" s="115"/>
      <c r="C34" s="117"/>
      <c r="D34" s="7"/>
      <c r="E34" s="8" t="str">
        <f t="shared" si="18"/>
        <v>－</v>
      </c>
      <c r="F34" s="9"/>
      <c r="G34" s="7"/>
      <c r="H34" s="8" t="str">
        <f t="shared" si="27"/>
        <v>－</v>
      </c>
      <c r="I34" s="9"/>
      <c r="J34" s="7"/>
      <c r="K34" s="8" t="str">
        <f t="shared" si="0"/>
        <v>－</v>
      </c>
      <c r="L34" s="9"/>
      <c r="M34" s="7"/>
      <c r="N34" s="8" t="str">
        <f t="shared" si="1"/>
        <v>－</v>
      </c>
      <c r="O34" s="9"/>
      <c r="P34" s="7"/>
      <c r="Q34" s="8" t="str">
        <f t="shared" si="2"/>
        <v>－</v>
      </c>
      <c r="R34" s="9"/>
      <c r="S34" s="7"/>
      <c r="T34" s="8" t="str">
        <f t="shared" si="3"/>
        <v>－</v>
      </c>
      <c r="U34" s="9"/>
      <c r="V34" s="7"/>
      <c r="W34" s="8" t="str">
        <f t="shared" si="4"/>
        <v>－</v>
      </c>
      <c r="X34" s="9"/>
      <c r="Y34" s="7"/>
      <c r="Z34" s="8" t="str">
        <f t="shared" si="5"/>
        <v>－</v>
      </c>
      <c r="AA34" s="9"/>
      <c r="AB34" s="7"/>
      <c r="AC34" s="8" t="str">
        <f t="shared" si="6"/>
        <v>－</v>
      </c>
      <c r="AD34" s="9"/>
      <c r="AE34" s="7"/>
      <c r="AF34" s="8" t="str">
        <f t="shared" si="7"/>
        <v>－</v>
      </c>
      <c r="AG34" s="9"/>
      <c r="AH34" s="7"/>
      <c r="AI34" s="8" t="str">
        <f t="shared" si="8"/>
        <v>－</v>
      </c>
      <c r="AJ34" s="9"/>
      <c r="AK34" s="7"/>
      <c r="AL34" s="8" t="str">
        <f t="shared" si="9"/>
        <v>－</v>
      </c>
      <c r="AM34" s="9"/>
      <c r="AN34" s="7"/>
      <c r="AO34" s="8" t="str">
        <f t="shared" si="10"/>
        <v>－</v>
      </c>
      <c r="AP34" s="9"/>
      <c r="AQ34" s="7"/>
      <c r="AR34" s="8" t="str">
        <f t="shared" si="11"/>
        <v>－</v>
      </c>
      <c r="AS34" s="9"/>
      <c r="AT34" s="120"/>
      <c r="AU34" s="121"/>
      <c r="AV34" s="129"/>
      <c r="AW34" s="7"/>
      <c r="AX34" s="8" t="str">
        <f t="shared" si="13"/>
        <v>－</v>
      </c>
      <c r="AY34" s="9"/>
      <c r="AZ34" s="7"/>
      <c r="BA34" s="8" t="str">
        <f t="shared" si="14"/>
        <v>－</v>
      </c>
      <c r="BB34" s="9"/>
      <c r="BC34" s="7"/>
      <c r="BD34" s="8" t="str">
        <f t="shared" si="15"/>
        <v>－</v>
      </c>
      <c r="BE34" s="9"/>
      <c r="BF34" s="7"/>
      <c r="BG34" s="8" t="str">
        <f t="shared" si="16"/>
        <v>－</v>
      </c>
      <c r="BH34" s="9"/>
      <c r="BI34" s="7"/>
      <c r="BJ34" s="8" t="str">
        <f t="shared" si="17"/>
        <v>－</v>
      </c>
      <c r="BK34" s="8"/>
      <c r="BL34" s="130"/>
      <c r="BM34" s="125"/>
      <c r="BN34" s="125"/>
      <c r="BO34" s="124"/>
      <c r="BP34" s="125"/>
      <c r="BQ34" s="125"/>
      <c r="BR34" s="125"/>
      <c r="BS34" s="125"/>
      <c r="BT34" s="126"/>
    </row>
    <row r="35" spans="2:72" hidden="1" x14ac:dyDescent="0.2">
      <c r="B35" s="114">
        <v>16</v>
      </c>
      <c r="C35" s="116" t="s">
        <v>25</v>
      </c>
      <c r="D35" s="4"/>
      <c r="E35" s="5" t="str">
        <f t="shared" si="18"/>
        <v>－</v>
      </c>
      <c r="F35" s="6"/>
      <c r="G35" s="4"/>
      <c r="H35" s="5" t="str">
        <f t="shared" si="27"/>
        <v>－</v>
      </c>
      <c r="I35" s="6"/>
      <c r="J35" s="4"/>
      <c r="K35" s="5" t="str">
        <f t="shared" si="0"/>
        <v>－</v>
      </c>
      <c r="L35" s="6"/>
      <c r="M35" s="4"/>
      <c r="N35" s="5" t="str">
        <f t="shared" si="1"/>
        <v>－</v>
      </c>
      <c r="O35" s="6"/>
      <c r="P35" s="4"/>
      <c r="Q35" s="5" t="str">
        <f t="shared" si="2"/>
        <v>－</v>
      </c>
      <c r="R35" s="6"/>
      <c r="S35" s="4"/>
      <c r="T35" s="5" t="str">
        <f t="shared" si="3"/>
        <v>－</v>
      </c>
      <c r="U35" s="6"/>
      <c r="V35" s="4"/>
      <c r="W35" s="5" t="str">
        <f t="shared" si="4"/>
        <v>－</v>
      </c>
      <c r="X35" s="6"/>
      <c r="Y35" s="4"/>
      <c r="Z35" s="5" t="str">
        <f t="shared" si="5"/>
        <v>－</v>
      </c>
      <c r="AA35" s="6"/>
      <c r="AB35" s="4"/>
      <c r="AC35" s="5" t="str">
        <f t="shared" si="6"/>
        <v>－</v>
      </c>
      <c r="AD35" s="6"/>
      <c r="AE35" s="4"/>
      <c r="AF35" s="5" t="str">
        <f t="shared" si="7"/>
        <v>－</v>
      </c>
      <c r="AG35" s="6"/>
      <c r="AH35" s="4"/>
      <c r="AI35" s="5" t="str">
        <f t="shared" si="8"/>
        <v>－</v>
      </c>
      <c r="AJ35" s="6"/>
      <c r="AK35" s="4"/>
      <c r="AL35" s="5" t="str">
        <f t="shared" si="9"/>
        <v>－</v>
      </c>
      <c r="AM35" s="6"/>
      <c r="AN35" s="4"/>
      <c r="AO35" s="5" t="str">
        <f t="shared" si="10"/>
        <v>－</v>
      </c>
      <c r="AP35" s="6"/>
      <c r="AQ35" s="4"/>
      <c r="AR35" s="5" t="str">
        <f t="shared" si="11"/>
        <v>－</v>
      </c>
      <c r="AS35" s="6"/>
      <c r="AT35" s="4"/>
      <c r="AU35" s="5" t="str">
        <f t="shared" si="12"/>
        <v>－</v>
      </c>
      <c r="AV35" s="6"/>
      <c r="AW35" s="118"/>
      <c r="AX35" s="119"/>
      <c r="AY35" s="128"/>
      <c r="AZ35" s="4"/>
      <c r="BA35" s="5" t="str">
        <f t="shared" si="14"/>
        <v>－</v>
      </c>
      <c r="BB35" s="6"/>
      <c r="BC35" s="4"/>
      <c r="BD35" s="5" t="str">
        <f t="shared" si="15"/>
        <v>－</v>
      </c>
      <c r="BE35" s="6"/>
      <c r="BF35" s="4"/>
      <c r="BG35" s="5" t="str">
        <f t="shared" si="16"/>
        <v>－</v>
      </c>
      <c r="BH35" s="6"/>
      <c r="BI35" s="4"/>
      <c r="BJ35" s="5" t="str">
        <f t="shared" si="17"/>
        <v>－</v>
      </c>
      <c r="BK35" s="5"/>
      <c r="BL35" s="122">
        <f t="shared" ref="BL35" si="144">COUNTIF(D35:BK36,"○")</f>
        <v>0</v>
      </c>
      <c r="BM35" s="110">
        <f t="shared" ref="BM35" si="145">COUNTIF(D35:BK36,"△")</f>
        <v>0</v>
      </c>
      <c r="BN35" s="110">
        <f t="shared" ref="BN35" si="146">COUNTIF(D35:BK36,"●")</f>
        <v>0</v>
      </c>
      <c r="BO35" s="108">
        <f t="shared" ref="BO35" si="147">IF(ISERROR(BL35/(BL35+BN35)),0,BL35/(BL35+BN35))*1000</f>
        <v>0</v>
      </c>
      <c r="BP35" s="110">
        <f t="shared" ref="BP35" si="148">BL35*3+BM35*1</f>
        <v>0</v>
      </c>
      <c r="BQ35" s="110">
        <f t="shared" ref="BQ35" si="149">SUM(D35,G35,J35,M35,P35,S35,V35,Y35,AB35,AE35,AH35,AK35,AN35,AQ35,AT35,AW35,AZ35,BC35,BF35,BI35)+SUM(D36,G36,J36,M36,P36,S36,V36,Y36,AB36,AE36,AH36,AK36,AN36,AQ36,AT36,AW36,AZ36,BC36,BF36,BI36)</f>
        <v>0</v>
      </c>
      <c r="BR35" s="110">
        <f t="shared" ref="BR35" si="150">SUM(F35,I35,L35,O35,R35,U35,X35,AA35,AD35,AG35,AJ35,AM35,AP35,AS35,AV35,AY35,BB35,BE35,BH35,BK35)+SUM(F36,I36,L36,O36,R36,U36,X36,AA36,AD36,AG36,AJ36,AM36,AP36,AS36,AV36,AY36,BB36,BE36,BH36,BK36)</f>
        <v>0</v>
      </c>
      <c r="BS35" s="110">
        <f t="shared" ref="BS35" si="151">BQ35-BR35</f>
        <v>0</v>
      </c>
      <c r="BT35" s="112">
        <f t="shared" ref="BT35" si="152">IFERROR(_xlfn.RANK.EQ(BP35,$BP$5:$BP$44),"")</f>
        <v>8</v>
      </c>
    </row>
    <row r="36" spans="2:72" hidden="1" x14ac:dyDescent="0.2">
      <c r="B36" s="115"/>
      <c r="C36" s="116"/>
      <c r="D36" s="7"/>
      <c r="E36" s="8" t="str">
        <f t="shared" si="18"/>
        <v>－</v>
      </c>
      <c r="F36" s="9"/>
      <c r="G36" s="7"/>
      <c r="H36" s="8" t="str">
        <f t="shared" si="27"/>
        <v>－</v>
      </c>
      <c r="I36" s="9"/>
      <c r="J36" s="7"/>
      <c r="K36" s="8" t="str">
        <f t="shared" si="0"/>
        <v>－</v>
      </c>
      <c r="L36" s="9"/>
      <c r="M36" s="7"/>
      <c r="N36" s="8" t="str">
        <f t="shared" si="1"/>
        <v>－</v>
      </c>
      <c r="O36" s="9"/>
      <c r="P36" s="7"/>
      <c r="Q36" s="8" t="str">
        <f t="shared" si="2"/>
        <v>－</v>
      </c>
      <c r="R36" s="9"/>
      <c r="S36" s="7"/>
      <c r="T36" s="8" t="str">
        <f t="shared" si="3"/>
        <v>－</v>
      </c>
      <c r="U36" s="9"/>
      <c r="V36" s="7"/>
      <c r="W36" s="8" t="str">
        <f t="shared" si="4"/>
        <v>－</v>
      </c>
      <c r="X36" s="9"/>
      <c r="Y36" s="7"/>
      <c r="Z36" s="8" t="str">
        <f t="shared" si="5"/>
        <v>－</v>
      </c>
      <c r="AA36" s="9"/>
      <c r="AB36" s="7"/>
      <c r="AC36" s="8" t="str">
        <f t="shared" si="6"/>
        <v>－</v>
      </c>
      <c r="AD36" s="9"/>
      <c r="AE36" s="7"/>
      <c r="AF36" s="8" t="str">
        <f t="shared" si="7"/>
        <v>－</v>
      </c>
      <c r="AG36" s="9"/>
      <c r="AH36" s="7"/>
      <c r="AI36" s="8" t="str">
        <f t="shared" si="8"/>
        <v>－</v>
      </c>
      <c r="AJ36" s="9"/>
      <c r="AK36" s="7"/>
      <c r="AL36" s="8" t="str">
        <f t="shared" si="9"/>
        <v>－</v>
      </c>
      <c r="AM36" s="9"/>
      <c r="AN36" s="7"/>
      <c r="AO36" s="8" t="str">
        <f t="shared" si="10"/>
        <v>－</v>
      </c>
      <c r="AP36" s="9"/>
      <c r="AQ36" s="7"/>
      <c r="AR36" s="8" t="str">
        <f t="shared" si="11"/>
        <v>－</v>
      </c>
      <c r="AS36" s="9"/>
      <c r="AT36" s="7"/>
      <c r="AU36" s="8" t="str">
        <f t="shared" si="12"/>
        <v>－</v>
      </c>
      <c r="AV36" s="9"/>
      <c r="AW36" s="120"/>
      <c r="AX36" s="121"/>
      <c r="AY36" s="129"/>
      <c r="AZ36" s="7"/>
      <c r="BA36" s="8" t="str">
        <f t="shared" si="14"/>
        <v>－</v>
      </c>
      <c r="BB36" s="9"/>
      <c r="BC36" s="7"/>
      <c r="BD36" s="8" t="str">
        <f t="shared" si="15"/>
        <v>－</v>
      </c>
      <c r="BE36" s="9"/>
      <c r="BF36" s="7"/>
      <c r="BG36" s="8" t="str">
        <f t="shared" si="16"/>
        <v>－</v>
      </c>
      <c r="BH36" s="9"/>
      <c r="BI36" s="7"/>
      <c r="BJ36" s="8" t="str">
        <f t="shared" si="17"/>
        <v>－</v>
      </c>
      <c r="BK36" s="8"/>
      <c r="BL36" s="130"/>
      <c r="BM36" s="125"/>
      <c r="BN36" s="125"/>
      <c r="BO36" s="124"/>
      <c r="BP36" s="125"/>
      <c r="BQ36" s="125"/>
      <c r="BR36" s="125"/>
      <c r="BS36" s="125"/>
      <c r="BT36" s="126"/>
    </row>
    <row r="37" spans="2:72" hidden="1" x14ac:dyDescent="0.2">
      <c r="B37" s="114">
        <v>17</v>
      </c>
      <c r="C37" s="127" t="s">
        <v>26</v>
      </c>
      <c r="D37" s="4"/>
      <c r="E37" s="5" t="str">
        <f t="shared" si="18"/>
        <v>－</v>
      </c>
      <c r="F37" s="6"/>
      <c r="G37" s="4"/>
      <c r="H37" s="5" t="str">
        <f t="shared" si="27"/>
        <v>－</v>
      </c>
      <c r="I37" s="6"/>
      <c r="J37" s="4"/>
      <c r="K37" s="5" t="str">
        <f t="shared" si="0"/>
        <v>－</v>
      </c>
      <c r="L37" s="6"/>
      <c r="M37" s="4"/>
      <c r="N37" s="5" t="str">
        <f t="shared" si="1"/>
        <v>－</v>
      </c>
      <c r="O37" s="6"/>
      <c r="P37" s="4"/>
      <c r="Q37" s="5" t="str">
        <f t="shared" si="2"/>
        <v>－</v>
      </c>
      <c r="R37" s="6"/>
      <c r="S37" s="4"/>
      <c r="T37" s="5" t="str">
        <f t="shared" si="3"/>
        <v>－</v>
      </c>
      <c r="U37" s="6"/>
      <c r="V37" s="4"/>
      <c r="W37" s="5" t="str">
        <f t="shared" si="4"/>
        <v>－</v>
      </c>
      <c r="X37" s="6"/>
      <c r="Y37" s="4"/>
      <c r="Z37" s="5" t="str">
        <f t="shared" si="5"/>
        <v>－</v>
      </c>
      <c r="AA37" s="6"/>
      <c r="AB37" s="4"/>
      <c r="AC37" s="5" t="str">
        <f t="shared" si="6"/>
        <v>－</v>
      </c>
      <c r="AD37" s="6"/>
      <c r="AE37" s="4"/>
      <c r="AF37" s="5" t="str">
        <f t="shared" si="7"/>
        <v>－</v>
      </c>
      <c r="AG37" s="6"/>
      <c r="AH37" s="4"/>
      <c r="AI37" s="5" t="str">
        <f t="shared" si="8"/>
        <v>－</v>
      </c>
      <c r="AJ37" s="6"/>
      <c r="AK37" s="4"/>
      <c r="AL37" s="5" t="str">
        <f t="shared" si="9"/>
        <v>－</v>
      </c>
      <c r="AM37" s="6"/>
      <c r="AN37" s="4"/>
      <c r="AO37" s="5" t="str">
        <f t="shared" si="10"/>
        <v>－</v>
      </c>
      <c r="AP37" s="6"/>
      <c r="AQ37" s="4"/>
      <c r="AR37" s="5" t="str">
        <f t="shared" si="11"/>
        <v>－</v>
      </c>
      <c r="AS37" s="6"/>
      <c r="AT37" s="4"/>
      <c r="AU37" s="5" t="str">
        <f t="shared" si="12"/>
        <v>－</v>
      </c>
      <c r="AV37" s="6"/>
      <c r="AW37" s="4"/>
      <c r="AX37" s="5" t="str">
        <f t="shared" si="13"/>
        <v>－</v>
      </c>
      <c r="AY37" s="6"/>
      <c r="AZ37" s="118"/>
      <c r="BA37" s="119"/>
      <c r="BB37" s="128"/>
      <c r="BC37" s="4"/>
      <c r="BD37" s="5" t="str">
        <f t="shared" si="15"/>
        <v>－</v>
      </c>
      <c r="BE37" s="6"/>
      <c r="BF37" s="4"/>
      <c r="BG37" s="5" t="str">
        <f t="shared" si="16"/>
        <v>－</v>
      </c>
      <c r="BH37" s="6"/>
      <c r="BI37" s="4"/>
      <c r="BJ37" s="5" t="str">
        <f t="shared" si="17"/>
        <v>－</v>
      </c>
      <c r="BK37" s="5"/>
      <c r="BL37" s="122">
        <f t="shared" ref="BL37" si="153">COUNTIF(D37:BK38,"○")</f>
        <v>0</v>
      </c>
      <c r="BM37" s="110">
        <f t="shared" ref="BM37" si="154">COUNTIF(D37:BK38,"△")</f>
        <v>0</v>
      </c>
      <c r="BN37" s="110">
        <f t="shared" ref="BN37" si="155">COUNTIF(D37:BK38,"●")</f>
        <v>0</v>
      </c>
      <c r="BO37" s="108">
        <f t="shared" ref="BO37" si="156">IF(ISERROR(BL37/(BL37+BN37)),0,BL37/(BL37+BN37))*1000</f>
        <v>0</v>
      </c>
      <c r="BP37" s="110">
        <f t="shared" ref="BP37" si="157">BL37*3+BM37*1</f>
        <v>0</v>
      </c>
      <c r="BQ37" s="110">
        <f t="shared" ref="BQ37" si="158">SUM(D37,G37,J37,M37,P37,S37,V37,Y37,AB37,AE37,AH37,AK37,AN37,AQ37,AT37,AW37,AZ37,BC37,BF37,BI37)+SUM(D38,G38,J38,M38,P38,S38,V38,Y38,AB38,AE38,AH38,AK38,AN38,AQ38,AT38,AW38,AZ38,BC38,BF38,BI38)</f>
        <v>0</v>
      </c>
      <c r="BR37" s="110">
        <f t="shared" ref="BR37" si="159">SUM(F37,I37,L37,O37,R37,U37,X37,AA37,AD37,AG37,AJ37,AM37,AP37,AS37,AV37,AY37,BB37,BE37,BH37,BK37)+SUM(F38,I38,L38,O38,R38,U38,X38,AA38,AD38,AG38,AJ38,AM38,AP38,AS38,AV38,AY38,BB38,BE38,BH38,BK38)</f>
        <v>0</v>
      </c>
      <c r="BS37" s="110">
        <f t="shared" ref="BS37" si="160">BQ37-BR37</f>
        <v>0</v>
      </c>
      <c r="BT37" s="112">
        <f t="shared" ref="BT37" si="161">IFERROR(_xlfn.RANK.EQ(BP37,$BP$5:$BP$44),"")</f>
        <v>8</v>
      </c>
    </row>
    <row r="38" spans="2:72" hidden="1" x14ac:dyDescent="0.2">
      <c r="B38" s="115"/>
      <c r="C38" s="117"/>
      <c r="D38" s="7"/>
      <c r="E38" s="8" t="str">
        <f t="shared" si="18"/>
        <v>－</v>
      </c>
      <c r="F38" s="9"/>
      <c r="G38" s="7"/>
      <c r="H38" s="8" t="str">
        <f t="shared" si="27"/>
        <v>－</v>
      </c>
      <c r="I38" s="9"/>
      <c r="J38" s="7"/>
      <c r="K38" s="8" t="str">
        <f t="shared" si="0"/>
        <v>－</v>
      </c>
      <c r="L38" s="9"/>
      <c r="M38" s="7"/>
      <c r="N38" s="8" t="str">
        <f t="shared" si="1"/>
        <v>－</v>
      </c>
      <c r="O38" s="9"/>
      <c r="P38" s="7"/>
      <c r="Q38" s="8" t="str">
        <f t="shared" si="2"/>
        <v>－</v>
      </c>
      <c r="R38" s="9"/>
      <c r="S38" s="7"/>
      <c r="T38" s="8" t="str">
        <f t="shared" si="3"/>
        <v>－</v>
      </c>
      <c r="U38" s="9"/>
      <c r="V38" s="7"/>
      <c r="W38" s="8" t="str">
        <f t="shared" si="4"/>
        <v>－</v>
      </c>
      <c r="X38" s="9"/>
      <c r="Y38" s="7"/>
      <c r="Z38" s="8" t="str">
        <f t="shared" si="5"/>
        <v>－</v>
      </c>
      <c r="AA38" s="9"/>
      <c r="AB38" s="7"/>
      <c r="AC38" s="8" t="str">
        <f t="shared" si="6"/>
        <v>－</v>
      </c>
      <c r="AD38" s="9"/>
      <c r="AE38" s="7"/>
      <c r="AF38" s="8" t="str">
        <f t="shared" si="7"/>
        <v>－</v>
      </c>
      <c r="AG38" s="9"/>
      <c r="AH38" s="7"/>
      <c r="AI38" s="8" t="str">
        <f t="shared" si="8"/>
        <v>－</v>
      </c>
      <c r="AJ38" s="9"/>
      <c r="AK38" s="7"/>
      <c r="AL38" s="8" t="str">
        <f t="shared" si="9"/>
        <v>－</v>
      </c>
      <c r="AM38" s="9"/>
      <c r="AN38" s="7"/>
      <c r="AO38" s="8" t="str">
        <f t="shared" si="10"/>
        <v>－</v>
      </c>
      <c r="AP38" s="9"/>
      <c r="AQ38" s="7"/>
      <c r="AR38" s="8" t="str">
        <f t="shared" si="11"/>
        <v>－</v>
      </c>
      <c r="AS38" s="9"/>
      <c r="AT38" s="7"/>
      <c r="AU38" s="8" t="str">
        <f t="shared" si="12"/>
        <v>－</v>
      </c>
      <c r="AV38" s="9"/>
      <c r="AW38" s="7"/>
      <c r="AX38" s="8" t="str">
        <f t="shared" si="13"/>
        <v>－</v>
      </c>
      <c r="AY38" s="9"/>
      <c r="AZ38" s="120"/>
      <c r="BA38" s="121"/>
      <c r="BB38" s="129"/>
      <c r="BC38" s="7"/>
      <c r="BD38" s="8" t="str">
        <f t="shared" si="15"/>
        <v>－</v>
      </c>
      <c r="BE38" s="9"/>
      <c r="BF38" s="7"/>
      <c r="BG38" s="8" t="str">
        <f t="shared" si="16"/>
        <v>－</v>
      </c>
      <c r="BH38" s="9"/>
      <c r="BI38" s="7"/>
      <c r="BJ38" s="8" t="str">
        <f t="shared" si="17"/>
        <v>－</v>
      </c>
      <c r="BK38" s="8"/>
      <c r="BL38" s="130"/>
      <c r="BM38" s="125"/>
      <c r="BN38" s="125"/>
      <c r="BO38" s="124"/>
      <c r="BP38" s="125"/>
      <c r="BQ38" s="125"/>
      <c r="BR38" s="125"/>
      <c r="BS38" s="125"/>
      <c r="BT38" s="126"/>
    </row>
    <row r="39" spans="2:72" hidden="1" x14ac:dyDescent="0.2">
      <c r="B39" s="114">
        <v>18</v>
      </c>
      <c r="C39" s="116" t="s">
        <v>27</v>
      </c>
      <c r="D39" s="4"/>
      <c r="E39" s="5" t="str">
        <f t="shared" si="18"/>
        <v>－</v>
      </c>
      <c r="F39" s="6"/>
      <c r="G39" s="4"/>
      <c r="H39" s="5" t="str">
        <f t="shared" si="27"/>
        <v>－</v>
      </c>
      <c r="I39" s="6"/>
      <c r="J39" s="4"/>
      <c r="K39" s="5" t="str">
        <f t="shared" si="0"/>
        <v>－</v>
      </c>
      <c r="L39" s="6"/>
      <c r="M39" s="4"/>
      <c r="N39" s="5" t="str">
        <f t="shared" si="1"/>
        <v>－</v>
      </c>
      <c r="O39" s="6"/>
      <c r="P39" s="4"/>
      <c r="Q39" s="5" t="str">
        <f t="shared" si="2"/>
        <v>－</v>
      </c>
      <c r="R39" s="6"/>
      <c r="S39" s="4"/>
      <c r="T39" s="5" t="str">
        <f t="shared" si="3"/>
        <v>－</v>
      </c>
      <c r="U39" s="6"/>
      <c r="V39" s="4"/>
      <c r="W39" s="5" t="str">
        <f t="shared" si="4"/>
        <v>－</v>
      </c>
      <c r="X39" s="6"/>
      <c r="Y39" s="4"/>
      <c r="Z39" s="5" t="str">
        <f t="shared" si="5"/>
        <v>－</v>
      </c>
      <c r="AA39" s="6"/>
      <c r="AB39" s="4"/>
      <c r="AC39" s="5" t="str">
        <f t="shared" si="6"/>
        <v>－</v>
      </c>
      <c r="AD39" s="6"/>
      <c r="AE39" s="4"/>
      <c r="AF39" s="5" t="str">
        <f t="shared" si="7"/>
        <v>－</v>
      </c>
      <c r="AG39" s="6"/>
      <c r="AH39" s="4"/>
      <c r="AI39" s="5" t="str">
        <f t="shared" si="8"/>
        <v>－</v>
      </c>
      <c r="AJ39" s="6"/>
      <c r="AK39" s="4"/>
      <c r="AL39" s="5" t="str">
        <f t="shared" si="9"/>
        <v>－</v>
      </c>
      <c r="AM39" s="6"/>
      <c r="AN39" s="4"/>
      <c r="AO39" s="5" t="str">
        <f t="shared" si="10"/>
        <v>－</v>
      </c>
      <c r="AP39" s="6"/>
      <c r="AQ39" s="4"/>
      <c r="AR39" s="5" t="str">
        <f t="shared" si="11"/>
        <v>－</v>
      </c>
      <c r="AS39" s="6"/>
      <c r="AT39" s="4"/>
      <c r="AU39" s="5" t="str">
        <f t="shared" si="12"/>
        <v>－</v>
      </c>
      <c r="AV39" s="6"/>
      <c r="AW39" s="4"/>
      <c r="AX39" s="5" t="str">
        <f t="shared" si="13"/>
        <v>－</v>
      </c>
      <c r="AY39" s="6"/>
      <c r="AZ39" s="4"/>
      <c r="BA39" s="5" t="str">
        <f t="shared" si="14"/>
        <v>－</v>
      </c>
      <c r="BB39" s="6"/>
      <c r="BC39" s="118"/>
      <c r="BD39" s="119"/>
      <c r="BE39" s="128"/>
      <c r="BF39" s="4"/>
      <c r="BG39" s="5" t="str">
        <f t="shared" si="16"/>
        <v>－</v>
      </c>
      <c r="BH39" s="6"/>
      <c r="BI39" s="4"/>
      <c r="BJ39" s="5" t="str">
        <f t="shared" si="17"/>
        <v>－</v>
      </c>
      <c r="BK39" s="5"/>
      <c r="BL39" s="122">
        <f t="shared" ref="BL39" si="162">COUNTIF(D39:BK40,"○")</f>
        <v>0</v>
      </c>
      <c r="BM39" s="110">
        <f t="shared" ref="BM39" si="163">COUNTIF(D39:BK40,"△")</f>
        <v>0</v>
      </c>
      <c r="BN39" s="110">
        <f t="shared" ref="BN39" si="164">COUNTIF(D39:BK40,"●")</f>
        <v>0</v>
      </c>
      <c r="BO39" s="108">
        <f t="shared" ref="BO39" si="165">IF(ISERROR(BL39/(BL39+BN39)),0,BL39/(BL39+BN39))*1000</f>
        <v>0</v>
      </c>
      <c r="BP39" s="110">
        <f t="shared" ref="BP39" si="166">BL39*3+BM39*1</f>
        <v>0</v>
      </c>
      <c r="BQ39" s="110">
        <f t="shared" ref="BQ39" si="167">SUM(D39,G39,J39,M39,P39,S39,V39,Y39,AB39,AE39,AH39,AK39,AN39,AQ39,AT39,AW39,AZ39,BC39,BF39,BI39)+SUM(D40,G40,J40,M40,P40,S40,V40,Y40,AB40,AE40,AH40,AK40,AN40,AQ40,AT40,AW40,AZ40,BC40,BF40,BI40)</f>
        <v>0</v>
      </c>
      <c r="BR39" s="110">
        <f t="shared" ref="BR39" si="168">SUM(F39,I39,L39,O39,R39,U39,X39,AA39,AD39,AG39,AJ39,AM39,AP39,AS39,AV39,AY39,BB39,BE39,BH39,BK39)+SUM(F40,I40,L40,O40,R40,U40,X40,AA40,AD40,AG40,AJ40,AM40,AP40,AS40,AV40,AY40,BB40,BE40,BH40,BK40)</f>
        <v>0</v>
      </c>
      <c r="BS39" s="110">
        <f t="shared" ref="BS39" si="169">BQ39-BR39</f>
        <v>0</v>
      </c>
      <c r="BT39" s="112">
        <f t="shared" ref="BT39" si="170">IFERROR(_xlfn.RANK.EQ(BP39,$BP$5:$BP$44),"")</f>
        <v>8</v>
      </c>
    </row>
    <row r="40" spans="2:72" hidden="1" x14ac:dyDescent="0.2">
      <c r="B40" s="115"/>
      <c r="C40" s="116"/>
      <c r="D40" s="7"/>
      <c r="E40" s="8" t="str">
        <f t="shared" si="18"/>
        <v>－</v>
      </c>
      <c r="F40" s="9"/>
      <c r="G40" s="7"/>
      <c r="H40" s="8" t="str">
        <f t="shared" si="27"/>
        <v>－</v>
      </c>
      <c r="I40" s="9"/>
      <c r="J40" s="7"/>
      <c r="K40" s="8" t="str">
        <f t="shared" si="0"/>
        <v>－</v>
      </c>
      <c r="L40" s="9"/>
      <c r="M40" s="7"/>
      <c r="N40" s="8" t="str">
        <f t="shared" si="1"/>
        <v>－</v>
      </c>
      <c r="O40" s="9"/>
      <c r="P40" s="7"/>
      <c r="Q40" s="8" t="str">
        <f t="shared" si="2"/>
        <v>－</v>
      </c>
      <c r="R40" s="9"/>
      <c r="S40" s="7"/>
      <c r="T40" s="8" t="str">
        <f t="shared" si="3"/>
        <v>－</v>
      </c>
      <c r="U40" s="9"/>
      <c r="V40" s="7"/>
      <c r="W40" s="8" t="str">
        <f t="shared" si="4"/>
        <v>－</v>
      </c>
      <c r="X40" s="9"/>
      <c r="Y40" s="7"/>
      <c r="Z40" s="8" t="str">
        <f t="shared" si="5"/>
        <v>－</v>
      </c>
      <c r="AA40" s="9"/>
      <c r="AB40" s="7"/>
      <c r="AC40" s="8" t="str">
        <f t="shared" si="6"/>
        <v>－</v>
      </c>
      <c r="AD40" s="9"/>
      <c r="AE40" s="7"/>
      <c r="AF40" s="8" t="str">
        <f t="shared" si="7"/>
        <v>－</v>
      </c>
      <c r="AG40" s="9"/>
      <c r="AH40" s="7"/>
      <c r="AI40" s="8" t="str">
        <f t="shared" si="8"/>
        <v>－</v>
      </c>
      <c r="AJ40" s="9"/>
      <c r="AK40" s="7"/>
      <c r="AL40" s="8" t="str">
        <f t="shared" si="9"/>
        <v>－</v>
      </c>
      <c r="AM40" s="9"/>
      <c r="AN40" s="7"/>
      <c r="AO40" s="8" t="str">
        <f t="shared" si="10"/>
        <v>－</v>
      </c>
      <c r="AP40" s="9"/>
      <c r="AQ40" s="7"/>
      <c r="AR40" s="8" t="str">
        <f t="shared" si="11"/>
        <v>－</v>
      </c>
      <c r="AS40" s="9"/>
      <c r="AT40" s="7"/>
      <c r="AU40" s="8" t="str">
        <f t="shared" si="12"/>
        <v>－</v>
      </c>
      <c r="AV40" s="9"/>
      <c r="AW40" s="7"/>
      <c r="AX40" s="8" t="str">
        <f t="shared" si="13"/>
        <v>－</v>
      </c>
      <c r="AY40" s="9"/>
      <c r="AZ40" s="7"/>
      <c r="BA40" s="8" t="str">
        <f t="shared" si="14"/>
        <v>－</v>
      </c>
      <c r="BB40" s="9"/>
      <c r="BC40" s="120"/>
      <c r="BD40" s="121"/>
      <c r="BE40" s="129"/>
      <c r="BF40" s="7"/>
      <c r="BG40" s="8" t="str">
        <f t="shared" si="16"/>
        <v>－</v>
      </c>
      <c r="BH40" s="9"/>
      <c r="BI40" s="7"/>
      <c r="BJ40" s="8" t="str">
        <f t="shared" si="17"/>
        <v>－</v>
      </c>
      <c r="BK40" s="8"/>
      <c r="BL40" s="130"/>
      <c r="BM40" s="125"/>
      <c r="BN40" s="125"/>
      <c r="BO40" s="124"/>
      <c r="BP40" s="125"/>
      <c r="BQ40" s="125"/>
      <c r="BR40" s="125"/>
      <c r="BS40" s="125"/>
      <c r="BT40" s="126"/>
    </row>
    <row r="41" spans="2:72" hidden="1" x14ac:dyDescent="0.2">
      <c r="B41" s="114">
        <v>19</v>
      </c>
      <c r="C41" s="127" t="s">
        <v>28</v>
      </c>
      <c r="D41" s="4"/>
      <c r="E41" s="5" t="str">
        <f t="shared" si="18"/>
        <v>－</v>
      </c>
      <c r="F41" s="6"/>
      <c r="G41" s="4"/>
      <c r="H41" s="5" t="str">
        <f t="shared" si="27"/>
        <v>－</v>
      </c>
      <c r="I41" s="6"/>
      <c r="J41" s="4"/>
      <c r="K41" s="5" t="str">
        <f t="shared" si="0"/>
        <v>－</v>
      </c>
      <c r="L41" s="6"/>
      <c r="M41" s="4"/>
      <c r="N41" s="5" t="str">
        <f t="shared" si="1"/>
        <v>－</v>
      </c>
      <c r="O41" s="6"/>
      <c r="P41" s="4"/>
      <c r="Q41" s="5" t="str">
        <f t="shared" si="2"/>
        <v>－</v>
      </c>
      <c r="R41" s="6"/>
      <c r="S41" s="4"/>
      <c r="T41" s="5" t="str">
        <f t="shared" si="3"/>
        <v>－</v>
      </c>
      <c r="U41" s="6"/>
      <c r="V41" s="4"/>
      <c r="W41" s="5" t="str">
        <f t="shared" si="4"/>
        <v>－</v>
      </c>
      <c r="X41" s="6"/>
      <c r="Y41" s="4"/>
      <c r="Z41" s="5" t="str">
        <f t="shared" si="5"/>
        <v>－</v>
      </c>
      <c r="AA41" s="6"/>
      <c r="AB41" s="4"/>
      <c r="AC41" s="5" t="str">
        <f t="shared" si="6"/>
        <v>－</v>
      </c>
      <c r="AD41" s="6"/>
      <c r="AE41" s="4"/>
      <c r="AF41" s="5" t="str">
        <f t="shared" si="7"/>
        <v>－</v>
      </c>
      <c r="AG41" s="6"/>
      <c r="AH41" s="4"/>
      <c r="AI41" s="5" t="str">
        <f t="shared" si="8"/>
        <v>－</v>
      </c>
      <c r="AJ41" s="6"/>
      <c r="AK41" s="4"/>
      <c r="AL41" s="5" t="str">
        <f t="shared" si="9"/>
        <v>－</v>
      </c>
      <c r="AM41" s="6"/>
      <c r="AN41" s="4"/>
      <c r="AO41" s="5" t="str">
        <f t="shared" si="10"/>
        <v>－</v>
      </c>
      <c r="AP41" s="6"/>
      <c r="AQ41" s="4"/>
      <c r="AR41" s="5" t="str">
        <f t="shared" si="11"/>
        <v>－</v>
      </c>
      <c r="AS41" s="6"/>
      <c r="AT41" s="4"/>
      <c r="AU41" s="5" t="str">
        <f t="shared" si="12"/>
        <v>－</v>
      </c>
      <c r="AV41" s="6"/>
      <c r="AW41" s="4"/>
      <c r="AX41" s="5" t="str">
        <f t="shared" si="13"/>
        <v>－</v>
      </c>
      <c r="AY41" s="6"/>
      <c r="AZ41" s="4"/>
      <c r="BA41" s="5" t="str">
        <f t="shared" si="14"/>
        <v>－</v>
      </c>
      <c r="BB41" s="6"/>
      <c r="BC41" s="4"/>
      <c r="BD41" s="5" t="str">
        <f t="shared" si="15"/>
        <v>－</v>
      </c>
      <c r="BE41" s="6"/>
      <c r="BF41" s="118"/>
      <c r="BG41" s="119"/>
      <c r="BH41" s="128"/>
      <c r="BI41" s="4"/>
      <c r="BJ41" s="5" t="str">
        <f t="shared" si="17"/>
        <v>－</v>
      </c>
      <c r="BK41" s="5"/>
      <c r="BL41" s="122">
        <f t="shared" ref="BL41" si="171">COUNTIF(D41:BK42,"○")</f>
        <v>0</v>
      </c>
      <c r="BM41" s="110">
        <f t="shared" ref="BM41" si="172">COUNTIF(D41:BK42,"△")</f>
        <v>0</v>
      </c>
      <c r="BN41" s="110">
        <f t="shared" ref="BN41" si="173">COUNTIF(D41:BK42,"●")</f>
        <v>0</v>
      </c>
      <c r="BO41" s="108">
        <f t="shared" ref="BO41" si="174">IF(ISERROR(BL41/(BL41+BN41)),0,BL41/(BL41+BN41))*1000</f>
        <v>0</v>
      </c>
      <c r="BP41" s="110">
        <f t="shared" ref="BP41" si="175">BL41*3+BM41*1</f>
        <v>0</v>
      </c>
      <c r="BQ41" s="110">
        <f t="shared" ref="BQ41" si="176">SUM(D41,G41,J41,M41,P41,S41,V41,Y41,AB41,AE41,AH41,AK41,AN41,AQ41,AT41,AW41,AZ41,BC41,BF41,BI41)+SUM(D42,G42,J42,M42,P42,S42,V42,Y42,AB42,AE42,AH42,AK42,AN42,AQ42,AT42,AW42,AZ42,BC42,BF42,BI42)</f>
        <v>0</v>
      </c>
      <c r="BR41" s="110">
        <f t="shared" ref="BR41" si="177">SUM(F41,I41,L41,O41,R41,U41,X41,AA41,AD41,AG41,AJ41,AM41,AP41,AS41,AV41,AY41,BB41,BE41,BH41,BK41)+SUM(F42,I42,L42,O42,R42,U42,X42,AA42,AD42,AG42,AJ42,AM42,AP42,AS42,AV42,AY42,BB42,BE42,BH42,BK42)</f>
        <v>0</v>
      </c>
      <c r="BS41" s="110">
        <f t="shared" ref="BS41" si="178">BQ41-BR41</f>
        <v>0</v>
      </c>
      <c r="BT41" s="112">
        <f t="shared" ref="BT41" si="179">IFERROR(_xlfn.RANK.EQ(BP41,$BP$5:$BP$44),"")</f>
        <v>8</v>
      </c>
    </row>
    <row r="42" spans="2:72" hidden="1" x14ac:dyDescent="0.2">
      <c r="B42" s="115"/>
      <c r="C42" s="117"/>
      <c r="D42" s="7"/>
      <c r="E42" s="8" t="str">
        <f t="shared" si="18"/>
        <v>－</v>
      </c>
      <c r="F42" s="9"/>
      <c r="G42" s="7"/>
      <c r="H42" s="8" t="str">
        <f t="shared" si="27"/>
        <v>－</v>
      </c>
      <c r="I42" s="9"/>
      <c r="J42" s="7"/>
      <c r="K42" s="8" t="str">
        <f t="shared" si="0"/>
        <v>－</v>
      </c>
      <c r="L42" s="9"/>
      <c r="M42" s="7"/>
      <c r="N42" s="8" t="str">
        <f t="shared" si="1"/>
        <v>－</v>
      </c>
      <c r="O42" s="9"/>
      <c r="P42" s="7"/>
      <c r="Q42" s="8" t="str">
        <f t="shared" si="2"/>
        <v>－</v>
      </c>
      <c r="R42" s="9"/>
      <c r="S42" s="7"/>
      <c r="T42" s="8" t="str">
        <f t="shared" si="3"/>
        <v>－</v>
      </c>
      <c r="U42" s="9"/>
      <c r="V42" s="7"/>
      <c r="W42" s="8" t="str">
        <f t="shared" si="4"/>
        <v>－</v>
      </c>
      <c r="X42" s="9"/>
      <c r="Y42" s="7"/>
      <c r="Z42" s="8" t="str">
        <f t="shared" si="5"/>
        <v>－</v>
      </c>
      <c r="AA42" s="9"/>
      <c r="AB42" s="7"/>
      <c r="AC42" s="8" t="str">
        <f t="shared" si="6"/>
        <v>－</v>
      </c>
      <c r="AD42" s="9"/>
      <c r="AE42" s="7"/>
      <c r="AF42" s="8" t="str">
        <f t="shared" si="7"/>
        <v>－</v>
      </c>
      <c r="AG42" s="9"/>
      <c r="AH42" s="7"/>
      <c r="AI42" s="8" t="str">
        <f t="shared" si="8"/>
        <v>－</v>
      </c>
      <c r="AJ42" s="9"/>
      <c r="AK42" s="7"/>
      <c r="AL42" s="8" t="str">
        <f t="shared" si="9"/>
        <v>－</v>
      </c>
      <c r="AM42" s="9"/>
      <c r="AN42" s="7"/>
      <c r="AO42" s="8" t="str">
        <f t="shared" si="10"/>
        <v>－</v>
      </c>
      <c r="AP42" s="9"/>
      <c r="AQ42" s="7"/>
      <c r="AR42" s="8" t="str">
        <f t="shared" si="11"/>
        <v>－</v>
      </c>
      <c r="AS42" s="9"/>
      <c r="AT42" s="7"/>
      <c r="AU42" s="8" t="str">
        <f t="shared" si="12"/>
        <v>－</v>
      </c>
      <c r="AV42" s="9"/>
      <c r="AW42" s="7"/>
      <c r="AX42" s="8" t="str">
        <f t="shared" si="13"/>
        <v>－</v>
      </c>
      <c r="AY42" s="9"/>
      <c r="AZ42" s="7"/>
      <c r="BA42" s="8" t="str">
        <f t="shared" si="14"/>
        <v>－</v>
      </c>
      <c r="BB42" s="9"/>
      <c r="BC42" s="7"/>
      <c r="BD42" s="8" t="str">
        <f t="shared" si="15"/>
        <v>－</v>
      </c>
      <c r="BE42" s="9"/>
      <c r="BF42" s="120"/>
      <c r="BG42" s="121"/>
      <c r="BH42" s="129"/>
      <c r="BI42" s="7"/>
      <c r="BJ42" s="8" t="str">
        <f t="shared" si="17"/>
        <v>－</v>
      </c>
      <c r="BK42" s="8"/>
      <c r="BL42" s="130"/>
      <c r="BM42" s="125"/>
      <c r="BN42" s="125"/>
      <c r="BO42" s="124"/>
      <c r="BP42" s="125"/>
      <c r="BQ42" s="125"/>
      <c r="BR42" s="125"/>
      <c r="BS42" s="125"/>
      <c r="BT42" s="126"/>
    </row>
    <row r="43" spans="2:72" hidden="1" x14ac:dyDescent="0.2">
      <c r="B43" s="114">
        <v>20</v>
      </c>
      <c r="C43" s="116" t="s">
        <v>29</v>
      </c>
      <c r="D43" s="4"/>
      <c r="E43" s="5" t="str">
        <f t="shared" si="18"/>
        <v>－</v>
      </c>
      <c r="F43" s="6"/>
      <c r="G43" s="4"/>
      <c r="H43" s="5" t="str">
        <f t="shared" si="27"/>
        <v>－</v>
      </c>
      <c r="I43" s="6"/>
      <c r="J43" s="4"/>
      <c r="K43" s="5" t="str">
        <f t="shared" si="0"/>
        <v>－</v>
      </c>
      <c r="L43" s="6"/>
      <c r="M43" s="4"/>
      <c r="N43" s="5" t="str">
        <f t="shared" si="1"/>
        <v>－</v>
      </c>
      <c r="O43" s="6"/>
      <c r="P43" s="4"/>
      <c r="Q43" s="5" t="str">
        <f t="shared" si="2"/>
        <v>－</v>
      </c>
      <c r="R43" s="6"/>
      <c r="S43" s="4"/>
      <c r="T43" s="5" t="str">
        <f t="shared" si="3"/>
        <v>－</v>
      </c>
      <c r="U43" s="6"/>
      <c r="V43" s="4"/>
      <c r="W43" s="5" t="str">
        <f t="shared" si="4"/>
        <v>－</v>
      </c>
      <c r="X43" s="6"/>
      <c r="Y43" s="4"/>
      <c r="Z43" s="5" t="str">
        <f t="shared" si="5"/>
        <v>－</v>
      </c>
      <c r="AA43" s="6"/>
      <c r="AB43" s="4"/>
      <c r="AC43" s="5" t="str">
        <f t="shared" si="6"/>
        <v>－</v>
      </c>
      <c r="AD43" s="6"/>
      <c r="AE43" s="4"/>
      <c r="AF43" s="5" t="str">
        <f t="shared" si="7"/>
        <v>－</v>
      </c>
      <c r="AG43" s="6"/>
      <c r="AH43" s="4"/>
      <c r="AI43" s="5" t="str">
        <f t="shared" si="8"/>
        <v>－</v>
      </c>
      <c r="AJ43" s="6"/>
      <c r="AK43" s="4"/>
      <c r="AL43" s="5" t="str">
        <f t="shared" si="9"/>
        <v>－</v>
      </c>
      <c r="AM43" s="6"/>
      <c r="AN43" s="4"/>
      <c r="AO43" s="5" t="str">
        <f t="shared" si="10"/>
        <v>－</v>
      </c>
      <c r="AP43" s="6"/>
      <c r="AQ43" s="4"/>
      <c r="AR43" s="5" t="str">
        <f t="shared" si="11"/>
        <v>－</v>
      </c>
      <c r="AS43" s="6"/>
      <c r="AT43" s="4"/>
      <c r="AU43" s="5" t="str">
        <f t="shared" si="12"/>
        <v>－</v>
      </c>
      <c r="AV43" s="6"/>
      <c r="AW43" s="4"/>
      <c r="AX43" s="5" t="str">
        <f t="shared" si="13"/>
        <v>－</v>
      </c>
      <c r="AY43" s="6"/>
      <c r="AZ43" s="4"/>
      <c r="BA43" s="5" t="str">
        <f t="shared" si="14"/>
        <v>－</v>
      </c>
      <c r="BB43" s="6"/>
      <c r="BC43" s="4"/>
      <c r="BD43" s="5" t="str">
        <f t="shared" si="15"/>
        <v>－</v>
      </c>
      <c r="BE43" s="6"/>
      <c r="BF43" s="4"/>
      <c r="BG43" s="5" t="str">
        <f t="shared" si="16"/>
        <v>－</v>
      </c>
      <c r="BH43" s="6"/>
      <c r="BI43" s="118"/>
      <c r="BJ43" s="119"/>
      <c r="BK43" s="119"/>
      <c r="BL43" s="122">
        <f t="shared" ref="BL43" si="180">COUNTIF(D43:BK44,"○")</f>
        <v>0</v>
      </c>
      <c r="BM43" s="110">
        <f t="shared" ref="BM43" si="181">COUNTIF(D43:BK44,"△")</f>
        <v>0</v>
      </c>
      <c r="BN43" s="110">
        <f t="shared" ref="BN43" si="182">COUNTIF(D43:BK44,"●")</f>
        <v>0</v>
      </c>
      <c r="BO43" s="108">
        <f t="shared" ref="BO43" si="183">IF(ISERROR(BL43/(BL43+BN43)),0,BL43/(BL43+BN43))*1000</f>
        <v>0</v>
      </c>
      <c r="BP43" s="110">
        <f t="shared" ref="BP43" si="184">BL43*3+BM43*1</f>
        <v>0</v>
      </c>
      <c r="BQ43" s="110">
        <f t="shared" ref="BQ43" si="185">SUM(D43,G43,J43,M43,P43,S43,V43,Y43,AB43,AE43,AH43,AK43,AN43,AQ43,AT43,AW43,AZ43,BC43,BF43,BI43)+SUM(D44,G44,J44,M44,P44,S44,V44,Y44,AB44,AE44,AH44,AK44,AN44,AQ44,AT44,AW44,AZ44,BC44,BF44,BI44)</f>
        <v>0</v>
      </c>
      <c r="BR43" s="110">
        <f t="shared" ref="BR43" si="186">SUM(F43,I43,L43,O43,R43,U43,X43,AA43,AD43,AG43,AJ43,AM43,AP43,AS43,AV43,AY43,BB43,BE43,BH43,BK43)+SUM(F44,I44,L44,O44,R44,U44,X44,AA44,AD44,AG44,AJ44,AM44,AP44,AS44,AV44,AY44,BB44,BE44,BH44,BK44)</f>
        <v>0</v>
      </c>
      <c r="BS43" s="110">
        <f t="shared" ref="BS43" si="187">BQ43-BR43</f>
        <v>0</v>
      </c>
      <c r="BT43" s="112">
        <f t="shared" ref="BT43" si="188">IFERROR(_xlfn.RANK.EQ(BP43,$BP$5:$BP$44),"")</f>
        <v>8</v>
      </c>
    </row>
    <row r="44" spans="2:72" hidden="1" x14ac:dyDescent="0.2">
      <c r="B44" s="115"/>
      <c r="C44" s="117"/>
      <c r="D44" s="7"/>
      <c r="E44" s="8" t="str">
        <f t="shared" si="18"/>
        <v>－</v>
      </c>
      <c r="F44" s="9"/>
      <c r="G44" s="7"/>
      <c r="H44" s="8" t="str">
        <f t="shared" si="27"/>
        <v>－</v>
      </c>
      <c r="I44" s="9"/>
      <c r="J44" s="7"/>
      <c r="K44" s="8" t="str">
        <f t="shared" si="0"/>
        <v>－</v>
      </c>
      <c r="L44" s="9"/>
      <c r="M44" s="7"/>
      <c r="N44" s="8" t="str">
        <f t="shared" si="1"/>
        <v>－</v>
      </c>
      <c r="O44" s="9"/>
      <c r="P44" s="7"/>
      <c r="Q44" s="8" t="str">
        <f t="shared" si="2"/>
        <v>－</v>
      </c>
      <c r="R44" s="9"/>
      <c r="S44" s="7"/>
      <c r="T44" s="8" t="str">
        <f t="shared" si="3"/>
        <v>－</v>
      </c>
      <c r="U44" s="9"/>
      <c r="V44" s="7"/>
      <c r="W44" s="8" t="str">
        <f t="shared" si="4"/>
        <v>－</v>
      </c>
      <c r="X44" s="9"/>
      <c r="Y44" s="7"/>
      <c r="Z44" s="8" t="str">
        <f t="shared" si="5"/>
        <v>－</v>
      </c>
      <c r="AA44" s="9"/>
      <c r="AB44" s="7"/>
      <c r="AC44" s="8" t="str">
        <f t="shared" si="6"/>
        <v>－</v>
      </c>
      <c r="AD44" s="9"/>
      <c r="AE44" s="7"/>
      <c r="AF44" s="8" t="str">
        <f t="shared" si="7"/>
        <v>－</v>
      </c>
      <c r="AG44" s="9"/>
      <c r="AH44" s="7"/>
      <c r="AI44" s="8" t="str">
        <f t="shared" si="8"/>
        <v>－</v>
      </c>
      <c r="AJ44" s="9"/>
      <c r="AK44" s="7"/>
      <c r="AL44" s="8" t="str">
        <f t="shared" si="9"/>
        <v>－</v>
      </c>
      <c r="AM44" s="9"/>
      <c r="AN44" s="7"/>
      <c r="AO44" s="8" t="str">
        <f t="shared" si="10"/>
        <v>－</v>
      </c>
      <c r="AP44" s="9"/>
      <c r="AQ44" s="7"/>
      <c r="AR44" s="8" t="str">
        <f t="shared" si="11"/>
        <v>－</v>
      </c>
      <c r="AS44" s="9"/>
      <c r="AT44" s="7"/>
      <c r="AU44" s="8" t="str">
        <f t="shared" si="12"/>
        <v>－</v>
      </c>
      <c r="AV44" s="9"/>
      <c r="AW44" s="7"/>
      <c r="AX44" s="8" t="str">
        <f t="shared" si="13"/>
        <v>－</v>
      </c>
      <c r="AY44" s="9"/>
      <c r="AZ44" s="7"/>
      <c r="BA44" s="8" t="str">
        <f t="shared" si="14"/>
        <v>－</v>
      </c>
      <c r="BB44" s="9"/>
      <c r="BC44" s="7"/>
      <c r="BD44" s="8" t="str">
        <f t="shared" si="15"/>
        <v>－</v>
      </c>
      <c r="BE44" s="9"/>
      <c r="BF44" s="7"/>
      <c r="BG44" s="8" t="str">
        <f t="shared" si="16"/>
        <v>－</v>
      </c>
      <c r="BH44" s="9"/>
      <c r="BI44" s="120"/>
      <c r="BJ44" s="121"/>
      <c r="BK44" s="121"/>
      <c r="BL44" s="123"/>
      <c r="BM44" s="111"/>
      <c r="BN44" s="111"/>
      <c r="BO44" s="109"/>
      <c r="BP44" s="111"/>
      <c r="BQ44" s="111"/>
      <c r="BR44" s="111"/>
      <c r="BS44" s="111"/>
      <c r="BT44" s="113"/>
    </row>
  </sheetData>
  <sheetProtection sheet="1" objects="1" scenarios="1" formatCells="0" formatColumns="0" formatRows="0" selectLockedCells="1"/>
  <mergeCells count="262">
    <mergeCell ref="B2:BT2"/>
    <mergeCell ref="B4:C4"/>
    <mergeCell ref="D4:F4"/>
    <mergeCell ref="G4:I4"/>
    <mergeCell ref="J4:L4"/>
    <mergeCell ref="M4:O4"/>
    <mergeCell ref="P4:R4"/>
    <mergeCell ref="S4:U4"/>
    <mergeCell ref="V4:X4"/>
    <mergeCell ref="Y4:AA4"/>
    <mergeCell ref="AT4:AV4"/>
    <mergeCell ref="AW4:AY4"/>
    <mergeCell ref="AZ4:BB4"/>
    <mergeCell ref="BC4:BE4"/>
    <mergeCell ref="BF4:BH4"/>
    <mergeCell ref="BI4:BK4"/>
    <mergeCell ref="AB4:AD4"/>
    <mergeCell ref="AE4:AG4"/>
    <mergeCell ref="AH4:AJ4"/>
    <mergeCell ref="AK4:AM4"/>
    <mergeCell ref="AN4:AP4"/>
    <mergeCell ref="AQ4:AS4"/>
    <mergeCell ref="BO5:BO6"/>
    <mergeCell ref="BP5:BP6"/>
    <mergeCell ref="BQ5:BQ6"/>
    <mergeCell ref="BR5:BR6"/>
    <mergeCell ref="BS5:BS6"/>
    <mergeCell ref="BT5:BT6"/>
    <mergeCell ref="B5:B6"/>
    <mergeCell ref="C5:C6"/>
    <mergeCell ref="D5:F6"/>
    <mergeCell ref="BL5:BL6"/>
    <mergeCell ref="BM5:BM6"/>
    <mergeCell ref="BN5:BN6"/>
    <mergeCell ref="BO7:BO8"/>
    <mergeCell ref="BP7:BP8"/>
    <mergeCell ref="BQ7:BQ8"/>
    <mergeCell ref="BR7:BR8"/>
    <mergeCell ref="BS7:BS8"/>
    <mergeCell ref="BT7:BT8"/>
    <mergeCell ref="B7:B8"/>
    <mergeCell ref="C7:C8"/>
    <mergeCell ref="G7:I8"/>
    <mergeCell ref="BL7:BL8"/>
    <mergeCell ref="BM7:BM8"/>
    <mergeCell ref="BN7:BN8"/>
    <mergeCell ref="BO9:BO10"/>
    <mergeCell ref="BP9:BP10"/>
    <mergeCell ref="BQ9:BQ10"/>
    <mergeCell ref="BR9:BR10"/>
    <mergeCell ref="BS9:BS10"/>
    <mergeCell ref="BT9:BT10"/>
    <mergeCell ref="B9:B10"/>
    <mergeCell ref="C9:C10"/>
    <mergeCell ref="J9:L10"/>
    <mergeCell ref="BL9:BL10"/>
    <mergeCell ref="BM9:BM10"/>
    <mergeCell ref="BN9:BN10"/>
    <mergeCell ref="BO11:BO12"/>
    <mergeCell ref="BP11:BP12"/>
    <mergeCell ref="BQ11:BQ12"/>
    <mergeCell ref="BR11:BR12"/>
    <mergeCell ref="BS11:BS12"/>
    <mergeCell ref="BT11:BT12"/>
    <mergeCell ref="B11:B12"/>
    <mergeCell ref="C11:C12"/>
    <mergeCell ref="M11:O12"/>
    <mergeCell ref="BL11:BL12"/>
    <mergeCell ref="BM11:BM12"/>
    <mergeCell ref="BN11:BN12"/>
    <mergeCell ref="BO13:BO14"/>
    <mergeCell ref="BP13:BP14"/>
    <mergeCell ref="BQ13:BQ14"/>
    <mergeCell ref="BR13:BR14"/>
    <mergeCell ref="BS13:BS14"/>
    <mergeCell ref="BT13:BT14"/>
    <mergeCell ref="B13:B14"/>
    <mergeCell ref="C13:C14"/>
    <mergeCell ref="P13:R14"/>
    <mergeCell ref="BL13:BL14"/>
    <mergeCell ref="BM13:BM14"/>
    <mergeCell ref="BN13:BN14"/>
    <mergeCell ref="BO15:BO16"/>
    <mergeCell ref="BP15:BP16"/>
    <mergeCell ref="BQ15:BQ16"/>
    <mergeCell ref="BR15:BR16"/>
    <mergeCell ref="BS15:BS16"/>
    <mergeCell ref="BT15:BT16"/>
    <mergeCell ref="B15:B16"/>
    <mergeCell ref="C15:C16"/>
    <mergeCell ref="S15:U16"/>
    <mergeCell ref="BL15:BL16"/>
    <mergeCell ref="BM15:BM16"/>
    <mergeCell ref="BN15:BN16"/>
    <mergeCell ref="BO17:BO18"/>
    <mergeCell ref="BP17:BP18"/>
    <mergeCell ref="BQ17:BQ18"/>
    <mergeCell ref="BR17:BR18"/>
    <mergeCell ref="BS17:BS18"/>
    <mergeCell ref="BT17:BT18"/>
    <mergeCell ref="B17:B18"/>
    <mergeCell ref="C17:C18"/>
    <mergeCell ref="V17:X18"/>
    <mergeCell ref="BL17:BL18"/>
    <mergeCell ref="BM17:BM18"/>
    <mergeCell ref="BN17:BN18"/>
    <mergeCell ref="BO19:BO20"/>
    <mergeCell ref="BP19:BP20"/>
    <mergeCell ref="BQ19:BQ20"/>
    <mergeCell ref="BR19:BR20"/>
    <mergeCell ref="BS19:BS20"/>
    <mergeCell ref="BT19:BT20"/>
    <mergeCell ref="B19:B20"/>
    <mergeCell ref="C19:C20"/>
    <mergeCell ref="Y19:AA20"/>
    <mergeCell ref="BL19:BL20"/>
    <mergeCell ref="BM19:BM20"/>
    <mergeCell ref="BN19:BN20"/>
    <mergeCell ref="BO21:BO22"/>
    <mergeCell ref="BP21:BP22"/>
    <mergeCell ref="BQ21:BQ22"/>
    <mergeCell ref="BR21:BR22"/>
    <mergeCell ref="BS21:BS22"/>
    <mergeCell ref="BT21:BT22"/>
    <mergeCell ref="B21:B22"/>
    <mergeCell ref="C21:C22"/>
    <mergeCell ref="AB21:AD22"/>
    <mergeCell ref="BL21:BL22"/>
    <mergeCell ref="BM21:BM22"/>
    <mergeCell ref="BN21:BN22"/>
    <mergeCell ref="BO23:BO24"/>
    <mergeCell ref="BP23:BP24"/>
    <mergeCell ref="BQ23:BQ24"/>
    <mergeCell ref="BR23:BR24"/>
    <mergeCell ref="BS23:BS24"/>
    <mergeCell ref="BT23:BT24"/>
    <mergeCell ref="B23:B24"/>
    <mergeCell ref="C23:C24"/>
    <mergeCell ref="AE23:AG24"/>
    <mergeCell ref="BL23:BL24"/>
    <mergeCell ref="BM23:BM24"/>
    <mergeCell ref="BN23:BN24"/>
    <mergeCell ref="BO25:BO26"/>
    <mergeCell ref="BP25:BP26"/>
    <mergeCell ref="BQ25:BQ26"/>
    <mergeCell ref="BR25:BR26"/>
    <mergeCell ref="BS25:BS26"/>
    <mergeCell ref="BT25:BT26"/>
    <mergeCell ref="B25:B26"/>
    <mergeCell ref="C25:C26"/>
    <mergeCell ref="AH25:AJ26"/>
    <mergeCell ref="BL25:BL26"/>
    <mergeCell ref="BM25:BM26"/>
    <mergeCell ref="BN25:BN26"/>
    <mergeCell ref="BO27:BO28"/>
    <mergeCell ref="BP27:BP28"/>
    <mergeCell ref="BQ27:BQ28"/>
    <mergeCell ref="BR27:BR28"/>
    <mergeCell ref="BS27:BS28"/>
    <mergeCell ref="BT27:BT28"/>
    <mergeCell ref="B27:B28"/>
    <mergeCell ref="C27:C28"/>
    <mergeCell ref="AK27:AM28"/>
    <mergeCell ref="BL27:BL28"/>
    <mergeCell ref="BM27:BM28"/>
    <mergeCell ref="BN27:BN28"/>
    <mergeCell ref="BO29:BO30"/>
    <mergeCell ref="BP29:BP30"/>
    <mergeCell ref="BQ29:BQ30"/>
    <mergeCell ref="BR29:BR30"/>
    <mergeCell ref="BS29:BS30"/>
    <mergeCell ref="BT29:BT30"/>
    <mergeCell ref="B29:B30"/>
    <mergeCell ref="C29:C30"/>
    <mergeCell ref="AN29:AP30"/>
    <mergeCell ref="BL29:BL30"/>
    <mergeCell ref="BM29:BM30"/>
    <mergeCell ref="BN29:BN30"/>
    <mergeCell ref="BO31:BO32"/>
    <mergeCell ref="BP31:BP32"/>
    <mergeCell ref="BQ31:BQ32"/>
    <mergeCell ref="BR31:BR32"/>
    <mergeCell ref="BS31:BS32"/>
    <mergeCell ref="BT31:BT32"/>
    <mergeCell ref="B31:B32"/>
    <mergeCell ref="C31:C32"/>
    <mergeCell ref="AQ31:AS32"/>
    <mergeCell ref="BL31:BL32"/>
    <mergeCell ref="BM31:BM32"/>
    <mergeCell ref="BN31:BN32"/>
    <mergeCell ref="BO33:BO34"/>
    <mergeCell ref="BP33:BP34"/>
    <mergeCell ref="BQ33:BQ34"/>
    <mergeCell ref="BR33:BR34"/>
    <mergeCell ref="BS33:BS34"/>
    <mergeCell ref="BT33:BT34"/>
    <mergeCell ref="B33:B34"/>
    <mergeCell ref="C33:C34"/>
    <mergeCell ref="AT33:AV34"/>
    <mergeCell ref="BL33:BL34"/>
    <mergeCell ref="BM33:BM34"/>
    <mergeCell ref="BN33:BN34"/>
    <mergeCell ref="BO35:BO36"/>
    <mergeCell ref="BP35:BP36"/>
    <mergeCell ref="BQ35:BQ36"/>
    <mergeCell ref="BR35:BR36"/>
    <mergeCell ref="BS35:BS36"/>
    <mergeCell ref="BT35:BT36"/>
    <mergeCell ref="B35:B36"/>
    <mergeCell ref="C35:C36"/>
    <mergeCell ref="AW35:AY36"/>
    <mergeCell ref="BL35:BL36"/>
    <mergeCell ref="BM35:BM36"/>
    <mergeCell ref="BN35:BN36"/>
    <mergeCell ref="BO37:BO38"/>
    <mergeCell ref="BP37:BP38"/>
    <mergeCell ref="BQ37:BQ38"/>
    <mergeCell ref="BR37:BR38"/>
    <mergeCell ref="BS37:BS38"/>
    <mergeCell ref="BT37:BT38"/>
    <mergeCell ref="B37:B38"/>
    <mergeCell ref="C37:C38"/>
    <mergeCell ref="AZ37:BB38"/>
    <mergeCell ref="BL37:BL38"/>
    <mergeCell ref="BM37:BM38"/>
    <mergeCell ref="BN37:BN38"/>
    <mergeCell ref="BO39:BO40"/>
    <mergeCell ref="BP39:BP40"/>
    <mergeCell ref="BQ39:BQ40"/>
    <mergeCell ref="BR39:BR40"/>
    <mergeCell ref="BS39:BS40"/>
    <mergeCell ref="BT39:BT40"/>
    <mergeCell ref="B39:B40"/>
    <mergeCell ref="C39:C40"/>
    <mergeCell ref="BC39:BE40"/>
    <mergeCell ref="BL39:BL40"/>
    <mergeCell ref="BM39:BM40"/>
    <mergeCell ref="BN39:BN40"/>
    <mergeCell ref="BO41:BO42"/>
    <mergeCell ref="BP41:BP42"/>
    <mergeCell ref="BQ41:BQ42"/>
    <mergeCell ref="BR41:BR42"/>
    <mergeCell ref="BS41:BS42"/>
    <mergeCell ref="BT41:BT42"/>
    <mergeCell ref="B41:B42"/>
    <mergeCell ref="C41:C42"/>
    <mergeCell ref="BF41:BH42"/>
    <mergeCell ref="BL41:BL42"/>
    <mergeCell ref="BM41:BM42"/>
    <mergeCell ref="BN41:BN42"/>
    <mergeCell ref="BO43:BO44"/>
    <mergeCell ref="BP43:BP44"/>
    <mergeCell ref="BQ43:BQ44"/>
    <mergeCell ref="BR43:BR44"/>
    <mergeCell ref="BS43:BS44"/>
    <mergeCell ref="BT43:BT44"/>
    <mergeCell ref="B43:B44"/>
    <mergeCell ref="C43:C44"/>
    <mergeCell ref="BI43:BK44"/>
    <mergeCell ref="BL43:BL44"/>
    <mergeCell ref="BM43:BM44"/>
    <mergeCell ref="BN43:BN44"/>
  </mergeCells>
  <phoneticPr fontId="2"/>
  <conditionalFormatting sqref="BT5 BT7 BT9 BT11 BT13 BT15 BT17 BT19 BT21 BT23 BT25 BT27 BT29 BT31 BT33 BT35 BT37 BT39 BT41 BT43">
    <cfRule type="cellIs" dxfId="92" priority="1" operator="equal">
      <formula>2</formula>
    </cfRule>
    <cfRule type="cellIs" dxfId="91" priority="2" operator="equal">
      <formula>1</formula>
    </cfRule>
  </conditionalFormatting>
  <pageMargins left="0.7" right="0.7" top="0.75" bottom="0.75" header="0.3" footer="0.3"/>
  <pageSetup paperSize="9" scale="44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21" workbookViewId="0">
      <selection activeCell="L14" sqref="L14"/>
    </sheetView>
  </sheetViews>
  <sheetFormatPr defaultColWidth="8.81640625" defaultRowHeight="13" x14ac:dyDescent="0.2"/>
  <cols>
    <col min="1" max="1" width="8.7265625" customWidth="1"/>
  </cols>
  <sheetData/>
  <sheetProtection sheet="1" objects="1" scenarios="1"/>
  <phoneticPr fontId="2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44"/>
  <sheetViews>
    <sheetView showGridLines="0" zoomScale="55" zoomScaleNormal="55" zoomScalePageLayoutView="55" workbookViewId="0">
      <selection activeCell="B5" sqref="B5:B6"/>
    </sheetView>
  </sheetViews>
  <sheetFormatPr defaultColWidth="8.81640625" defaultRowHeight="13" x14ac:dyDescent="0.2"/>
  <cols>
    <col min="1" max="1" width="8.7265625" customWidth="1"/>
    <col min="2" max="2" width="4.81640625" bestFit="1" customWidth="1"/>
    <col min="3" max="3" width="19.1796875" bestFit="1" customWidth="1"/>
    <col min="4" max="63" width="3.6328125" customWidth="1"/>
    <col min="67" max="67" width="10.1796875" bestFit="1" customWidth="1"/>
  </cols>
  <sheetData>
    <row r="1" spans="2:72" ht="30" customHeight="1" x14ac:dyDescent="0.2"/>
    <row r="2" spans="2:72" ht="33.75" customHeight="1" thickBot="1" x14ac:dyDescent="0.25"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</row>
    <row r="3" spans="2:72" ht="30" customHeight="1" thickTop="1" x14ac:dyDescent="0.2"/>
    <row r="4" spans="2:72" ht="27" customHeight="1" x14ac:dyDescent="0.2">
      <c r="B4" s="132" t="s">
        <v>0</v>
      </c>
      <c r="C4" s="133"/>
      <c r="D4" s="134" t="str">
        <f>C5</f>
        <v>チーム1</v>
      </c>
      <c r="E4" s="134"/>
      <c r="F4" s="134"/>
      <c r="G4" s="134" t="str">
        <f>C7</f>
        <v>チーム2</v>
      </c>
      <c r="H4" s="134"/>
      <c r="I4" s="134"/>
      <c r="J4" s="134" t="str">
        <f>C9</f>
        <v>チーム3</v>
      </c>
      <c r="K4" s="134"/>
      <c r="L4" s="134"/>
      <c r="M4" s="134" t="str">
        <f>C11</f>
        <v>チーム4</v>
      </c>
      <c r="N4" s="134"/>
      <c r="O4" s="134"/>
      <c r="P4" s="134" t="str">
        <f>C13</f>
        <v>チーム5</v>
      </c>
      <c r="Q4" s="134"/>
      <c r="R4" s="134"/>
      <c r="S4" s="134" t="str">
        <f>C15</f>
        <v>チーム6</v>
      </c>
      <c r="T4" s="134"/>
      <c r="U4" s="134"/>
      <c r="V4" s="134" t="str">
        <f>C17</f>
        <v>チーム7</v>
      </c>
      <c r="W4" s="134"/>
      <c r="X4" s="134"/>
      <c r="Y4" s="134" t="str">
        <f>C19</f>
        <v>チーム8</v>
      </c>
      <c r="Z4" s="134"/>
      <c r="AA4" s="134"/>
      <c r="AB4" s="134" t="str">
        <f>C21</f>
        <v>チーム9</v>
      </c>
      <c r="AC4" s="134"/>
      <c r="AD4" s="134"/>
      <c r="AE4" s="134" t="str">
        <f>C23</f>
        <v>チーム10</v>
      </c>
      <c r="AF4" s="134"/>
      <c r="AG4" s="134"/>
      <c r="AH4" s="134" t="str">
        <f>C25</f>
        <v>チーム11</v>
      </c>
      <c r="AI4" s="134"/>
      <c r="AJ4" s="134"/>
      <c r="AK4" s="134" t="str">
        <f>C27</f>
        <v>チーム12</v>
      </c>
      <c r="AL4" s="134"/>
      <c r="AM4" s="134"/>
      <c r="AN4" s="134" t="str">
        <f>C29</f>
        <v>チーム13</v>
      </c>
      <c r="AO4" s="134"/>
      <c r="AP4" s="134"/>
      <c r="AQ4" s="134" t="str">
        <f>C31</f>
        <v>チーム14</v>
      </c>
      <c r="AR4" s="134"/>
      <c r="AS4" s="134"/>
      <c r="AT4" s="134" t="str">
        <f>C33</f>
        <v>チーム15</v>
      </c>
      <c r="AU4" s="134"/>
      <c r="AV4" s="134"/>
      <c r="AW4" s="134" t="str">
        <f>C35</f>
        <v>チーム16</v>
      </c>
      <c r="AX4" s="134"/>
      <c r="AY4" s="134"/>
      <c r="AZ4" s="134" t="str">
        <f>C37</f>
        <v>チーム17</v>
      </c>
      <c r="BA4" s="134"/>
      <c r="BB4" s="134"/>
      <c r="BC4" s="134" t="str">
        <f>C39</f>
        <v>チーム18</v>
      </c>
      <c r="BD4" s="134"/>
      <c r="BE4" s="134"/>
      <c r="BF4" s="134" t="str">
        <f>C41</f>
        <v>チーム19</v>
      </c>
      <c r="BG4" s="134"/>
      <c r="BH4" s="134"/>
      <c r="BI4" s="134" t="str">
        <f>C43</f>
        <v>チーム20</v>
      </c>
      <c r="BJ4" s="134"/>
      <c r="BK4" s="135"/>
      <c r="BL4" s="10" t="s">
        <v>1</v>
      </c>
      <c r="BM4" s="11" t="s">
        <v>2</v>
      </c>
      <c r="BN4" s="11" t="s">
        <v>3</v>
      </c>
      <c r="BO4" s="11" t="s">
        <v>4</v>
      </c>
      <c r="BP4" s="11" t="s">
        <v>5</v>
      </c>
      <c r="BQ4" s="11" t="s">
        <v>6</v>
      </c>
      <c r="BR4" s="11" t="s">
        <v>7</v>
      </c>
      <c r="BS4" s="11" t="s">
        <v>8</v>
      </c>
      <c r="BT4" s="12" t="s">
        <v>9</v>
      </c>
    </row>
    <row r="5" spans="2:72" x14ac:dyDescent="0.2">
      <c r="B5" s="114">
        <v>1</v>
      </c>
      <c r="C5" s="127" t="s">
        <v>10</v>
      </c>
      <c r="D5" s="118"/>
      <c r="E5" s="119"/>
      <c r="F5" s="128"/>
      <c r="G5" s="4"/>
      <c r="H5" s="5" t="str">
        <f>IF(OR(ISBLANK(G5),ISBLANK(I5)),"－",IF(G5&gt;I5,"○",IF(G5=I5,"△","●")))</f>
        <v>－</v>
      </c>
      <c r="I5" s="6"/>
      <c r="J5" s="4"/>
      <c r="K5" s="5" t="str">
        <f t="shared" ref="K5:K44" si="0">IF(OR(ISBLANK(J5),ISBLANK(L5)),"－",IF(J5&gt;L5,"○",IF(J5=L5,"△","●")))</f>
        <v>－</v>
      </c>
      <c r="L5" s="6"/>
      <c r="M5" s="4"/>
      <c r="N5" s="5" t="str">
        <f t="shared" ref="N5:N44" si="1">IF(OR(ISBLANK(M5),ISBLANK(O5)),"－",IF(M5&gt;O5,"○",IF(M5=O5,"△","●")))</f>
        <v>－</v>
      </c>
      <c r="O5" s="6"/>
      <c r="P5" s="4"/>
      <c r="Q5" s="5" t="str">
        <f t="shared" ref="Q5:Q44" si="2">IF(OR(ISBLANK(P5),ISBLANK(R5)),"－",IF(P5&gt;R5,"○",IF(P5=R5,"△","●")))</f>
        <v>－</v>
      </c>
      <c r="R5" s="6"/>
      <c r="S5" s="4"/>
      <c r="T5" s="5" t="str">
        <f t="shared" ref="T5:T44" si="3">IF(OR(ISBLANK(S5),ISBLANK(U5)),"－",IF(S5&gt;U5,"○",IF(S5=U5,"△","●")))</f>
        <v>－</v>
      </c>
      <c r="U5" s="6"/>
      <c r="V5" s="4"/>
      <c r="W5" s="5" t="str">
        <f t="shared" ref="W5:W44" si="4">IF(OR(ISBLANK(V5),ISBLANK(X5)),"－",IF(V5&gt;X5,"○",IF(V5=X5,"△","●")))</f>
        <v>－</v>
      </c>
      <c r="X5" s="6"/>
      <c r="Y5" s="4"/>
      <c r="Z5" s="5" t="str">
        <f t="shared" ref="Z5:Z44" si="5">IF(OR(ISBLANK(Y5),ISBLANK(AA5)),"－",IF(Y5&gt;AA5,"○",IF(Y5=AA5,"△","●")))</f>
        <v>－</v>
      </c>
      <c r="AA5" s="6"/>
      <c r="AB5" s="4"/>
      <c r="AC5" s="5" t="str">
        <f t="shared" ref="AC5:AC44" si="6">IF(OR(ISBLANK(AB5),ISBLANK(AD5)),"－",IF(AB5&gt;AD5,"○",IF(AB5=AD5,"△","●")))</f>
        <v>－</v>
      </c>
      <c r="AD5" s="6"/>
      <c r="AE5" s="4"/>
      <c r="AF5" s="5" t="str">
        <f t="shared" ref="AF5:AF44" si="7">IF(OR(ISBLANK(AE5),ISBLANK(AG5)),"－",IF(AE5&gt;AG5,"○",IF(AE5=AG5,"△","●")))</f>
        <v>－</v>
      </c>
      <c r="AG5" s="6"/>
      <c r="AH5" s="4"/>
      <c r="AI5" s="5" t="str">
        <f t="shared" ref="AI5:AI44" si="8">IF(OR(ISBLANK(AH5),ISBLANK(AJ5)),"－",IF(AH5&gt;AJ5,"○",IF(AH5=AJ5,"△","●")))</f>
        <v>－</v>
      </c>
      <c r="AJ5" s="6"/>
      <c r="AK5" s="4"/>
      <c r="AL5" s="5" t="str">
        <f t="shared" ref="AL5:AL44" si="9">IF(OR(ISBLANK(AK5),ISBLANK(AM5)),"－",IF(AK5&gt;AM5,"○",IF(AK5=AM5,"△","●")))</f>
        <v>－</v>
      </c>
      <c r="AM5" s="6"/>
      <c r="AN5" s="4"/>
      <c r="AO5" s="5" t="str">
        <f t="shared" ref="AO5:AO44" si="10">IF(OR(ISBLANK(AN5),ISBLANK(AP5)),"－",IF(AN5&gt;AP5,"○",IF(AN5=AP5,"△","●")))</f>
        <v>－</v>
      </c>
      <c r="AP5" s="6"/>
      <c r="AQ5" s="4"/>
      <c r="AR5" s="5" t="str">
        <f t="shared" ref="AR5:AR44" si="11">IF(OR(ISBLANK(AQ5),ISBLANK(AS5)),"－",IF(AQ5&gt;AS5,"○",IF(AQ5=AS5,"△","●")))</f>
        <v>－</v>
      </c>
      <c r="AS5" s="6"/>
      <c r="AT5" s="4"/>
      <c r="AU5" s="5" t="str">
        <f t="shared" ref="AU5:AU44" si="12">IF(OR(ISBLANK(AT5),ISBLANK(AV5)),"－",IF(AT5&gt;AV5,"○",IF(AT5=AV5,"△","●")))</f>
        <v>－</v>
      </c>
      <c r="AV5" s="6"/>
      <c r="AW5" s="4"/>
      <c r="AX5" s="5" t="str">
        <f t="shared" ref="AX5:AX44" si="13">IF(OR(ISBLANK(AW5),ISBLANK(AY5)),"－",IF(AW5&gt;AY5,"○",IF(AW5=AY5,"△","●")))</f>
        <v>－</v>
      </c>
      <c r="AY5" s="6"/>
      <c r="AZ5" s="4"/>
      <c r="BA5" s="5" t="str">
        <f t="shared" ref="BA5:BA44" si="14">IF(OR(ISBLANK(AZ5),ISBLANK(BB5)),"－",IF(AZ5&gt;BB5,"○",IF(AZ5=BB5,"△","●")))</f>
        <v>－</v>
      </c>
      <c r="BB5" s="6"/>
      <c r="BC5" s="4"/>
      <c r="BD5" s="5" t="str">
        <f t="shared" ref="BD5:BD44" si="15">IF(OR(ISBLANK(BC5),ISBLANK(BE5)),"－",IF(BC5&gt;BE5,"○",IF(BC5=BE5,"△","●")))</f>
        <v>－</v>
      </c>
      <c r="BE5" s="6"/>
      <c r="BF5" s="4"/>
      <c r="BG5" s="5" t="str">
        <f t="shared" ref="BG5:BG44" si="16">IF(OR(ISBLANK(BF5),ISBLANK(BH5)),"－",IF(BF5&gt;BH5,"○",IF(BF5=BH5,"△","●")))</f>
        <v>－</v>
      </c>
      <c r="BH5" s="6"/>
      <c r="BI5" s="4"/>
      <c r="BJ5" s="5" t="str">
        <f t="shared" ref="BJ5:BJ42" si="17">IF(OR(ISBLANK(BI5),ISBLANK(BK5)),"－",IF(BI5&gt;BK5,"○",IF(BI5=BK5,"△","●")))</f>
        <v>－</v>
      </c>
      <c r="BK5" s="5"/>
      <c r="BL5" s="122">
        <f>COUNTIF(D5:BK6,"○")</f>
        <v>0</v>
      </c>
      <c r="BM5" s="110">
        <f>COUNTIF(D5:BK6,"△")</f>
        <v>0</v>
      </c>
      <c r="BN5" s="110">
        <f>COUNTIF(D5:BK6,"●")</f>
        <v>0</v>
      </c>
      <c r="BO5" s="108">
        <f>IF(ISERROR(BL5/(BL5+BN5)),0,BL5/(BL5+BN5))*1000</f>
        <v>0</v>
      </c>
      <c r="BP5" s="110">
        <f>BL5*3+BM5*1</f>
        <v>0</v>
      </c>
      <c r="BQ5" s="110">
        <f>SUM(D5,G5,J5,M5,P5,S5,V5,Y5,AB5,AE5,AH5,AK5,AN5,AQ5,AT5,AW5,AZ5,BC5,BF5,BI5)+SUM(D6,G6,J6,M6,P6,S6,V6,Y6,AB6,AE6,AH6,AK6,AN6,AQ6,AT6,AW6,AZ6,BC6,BF6,BI6)</f>
        <v>0</v>
      </c>
      <c r="BR5" s="110">
        <f>SUM(F5,I5,L5,O5,R5,U5,X5,AA5,AD5,AG5,AJ5,AM5,AP5,AS5,AV5,AY5,BB5,BE5,BH5,BK5)+SUM(F6,I6,L6,O6,R6,U6,X6,AA6,AD6,AG6,AJ6,AM6,AP6,AS6,AV6,AY6,BB6,BE6,BH6,BK6)</f>
        <v>0</v>
      </c>
      <c r="BS5" s="110">
        <f>BQ5-BR5</f>
        <v>0</v>
      </c>
      <c r="BT5" s="112">
        <f>IFERROR(_xlfn.RANK.EQ(BP5,$BP$5:$BP$44),"")</f>
        <v>1</v>
      </c>
    </row>
    <row r="6" spans="2:72" x14ac:dyDescent="0.2">
      <c r="B6" s="115"/>
      <c r="C6" s="117"/>
      <c r="D6" s="120"/>
      <c r="E6" s="121"/>
      <c r="F6" s="129"/>
      <c r="G6" s="7"/>
      <c r="H6" s="8" t="str">
        <f>IF(OR(ISBLANK(G6),ISBLANK(I6)),"－",IF(G6&gt;I6,"○",IF(G6=I6,"△","●")))</f>
        <v>－</v>
      </c>
      <c r="I6" s="9"/>
      <c r="J6" s="7"/>
      <c r="K6" s="8" t="str">
        <f t="shared" si="0"/>
        <v>－</v>
      </c>
      <c r="L6" s="9"/>
      <c r="M6" s="7"/>
      <c r="N6" s="8" t="str">
        <f t="shared" si="1"/>
        <v>－</v>
      </c>
      <c r="O6" s="9"/>
      <c r="P6" s="7"/>
      <c r="Q6" s="8" t="str">
        <f t="shared" si="2"/>
        <v>－</v>
      </c>
      <c r="R6" s="9"/>
      <c r="S6" s="7"/>
      <c r="T6" s="8" t="str">
        <f t="shared" si="3"/>
        <v>－</v>
      </c>
      <c r="U6" s="9"/>
      <c r="V6" s="7"/>
      <c r="W6" s="8" t="str">
        <f t="shared" si="4"/>
        <v>－</v>
      </c>
      <c r="X6" s="9"/>
      <c r="Y6" s="7"/>
      <c r="Z6" s="8" t="str">
        <f t="shared" si="5"/>
        <v>－</v>
      </c>
      <c r="AA6" s="9"/>
      <c r="AB6" s="7"/>
      <c r="AC6" s="8" t="str">
        <f t="shared" si="6"/>
        <v>－</v>
      </c>
      <c r="AD6" s="9"/>
      <c r="AE6" s="7"/>
      <c r="AF6" s="8" t="str">
        <f t="shared" si="7"/>
        <v>－</v>
      </c>
      <c r="AG6" s="9"/>
      <c r="AH6" s="7"/>
      <c r="AI6" s="8" t="str">
        <f t="shared" si="8"/>
        <v>－</v>
      </c>
      <c r="AJ6" s="9"/>
      <c r="AK6" s="7"/>
      <c r="AL6" s="8" t="str">
        <f t="shared" si="9"/>
        <v>－</v>
      </c>
      <c r="AM6" s="9"/>
      <c r="AN6" s="7"/>
      <c r="AO6" s="8" t="str">
        <f t="shared" si="10"/>
        <v>－</v>
      </c>
      <c r="AP6" s="9"/>
      <c r="AQ6" s="7"/>
      <c r="AR6" s="8" t="str">
        <f t="shared" si="11"/>
        <v>－</v>
      </c>
      <c r="AS6" s="9"/>
      <c r="AT6" s="7"/>
      <c r="AU6" s="8" t="str">
        <f t="shared" si="12"/>
        <v>－</v>
      </c>
      <c r="AV6" s="9"/>
      <c r="AW6" s="7"/>
      <c r="AX6" s="8" t="str">
        <f t="shared" si="13"/>
        <v>－</v>
      </c>
      <c r="AY6" s="9"/>
      <c r="AZ6" s="7"/>
      <c r="BA6" s="8" t="str">
        <f t="shared" si="14"/>
        <v>－</v>
      </c>
      <c r="BB6" s="9"/>
      <c r="BC6" s="7"/>
      <c r="BD6" s="8" t="str">
        <f t="shared" si="15"/>
        <v>－</v>
      </c>
      <c r="BE6" s="9"/>
      <c r="BF6" s="7"/>
      <c r="BG6" s="8" t="str">
        <f t="shared" si="16"/>
        <v>－</v>
      </c>
      <c r="BH6" s="9"/>
      <c r="BI6" s="7"/>
      <c r="BJ6" s="8" t="str">
        <f t="shared" si="17"/>
        <v>－</v>
      </c>
      <c r="BK6" s="8"/>
      <c r="BL6" s="130"/>
      <c r="BM6" s="125"/>
      <c r="BN6" s="125"/>
      <c r="BO6" s="124"/>
      <c r="BP6" s="125"/>
      <c r="BQ6" s="125"/>
      <c r="BR6" s="125"/>
      <c r="BS6" s="125"/>
      <c r="BT6" s="126"/>
    </row>
    <row r="7" spans="2:72" x14ac:dyDescent="0.2">
      <c r="B7" s="114">
        <v>2</v>
      </c>
      <c r="C7" s="116" t="s">
        <v>11</v>
      </c>
      <c r="D7" s="4"/>
      <c r="E7" s="5" t="str">
        <f t="shared" ref="E7:E44" si="18">IF(OR(ISBLANK(D7),ISBLANK(F7)),"－",IF(D7&gt;F7,"○",IF(D7=F7,"△","●")))</f>
        <v>－</v>
      </c>
      <c r="F7" s="6"/>
      <c r="G7" s="118"/>
      <c r="H7" s="119"/>
      <c r="I7" s="128"/>
      <c r="J7" s="4"/>
      <c r="K7" s="5" t="str">
        <f t="shared" si="0"/>
        <v>－</v>
      </c>
      <c r="L7" s="6"/>
      <c r="M7" s="4"/>
      <c r="N7" s="5" t="str">
        <f t="shared" si="1"/>
        <v>－</v>
      </c>
      <c r="O7" s="6"/>
      <c r="P7" s="4"/>
      <c r="Q7" s="5" t="str">
        <f t="shared" si="2"/>
        <v>－</v>
      </c>
      <c r="R7" s="6"/>
      <c r="S7" s="4"/>
      <c r="T7" s="5" t="str">
        <f t="shared" si="3"/>
        <v>－</v>
      </c>
      <c r="U7" s="6"/>
      <c r="V7" s="4"/>
      <c r="W7" s="5" t="str">
        <f t="shared" si="4"/>
        <v>－</v>
      </c>
      <c r="X7" s="6"/>
      <c r="Y7" s="4"/>
      <c r="Z7" s="5" t="str">
        <f t="shared" si="5"/>
        <v>－</v>
      </c>
      <c r="AA7" s="6"/>
      <c r="AB7" s="4"/>
      <c r="AC7" s="5" t="str">
        <f t="shared" si="6"/>
        <v>－</v>
      </c>
      <c r="AD7" s="6"/>
      <c r="AE7" s="4"/>
      <c r="AF7" s="5" t="str">
        <f t="shared" si="7"/>
        <v>－</v>
      </c>
      <c r="AG7" s="6"/>
      <c r="AH7" s="4"/>
      <c r="AI7" s="5" t="str">
        <f t="shared" si="8"/>
        <v>－</v>
      </c>
      <c r="AJ7" s="6"/>
      <c r="AK7" s="4"/>
      <c r="AL7" s="5" t="str">
        <f t="shared" si="9"/>
        <v>－</v>
      </c>
      <c r="AM7" s="6"/>
      <c r="AN7" s="4"/>
      <c r="AO7" s="5" t="str">
        <f t="shared" si="10"/>
        <v>－</v>
      </c>
      <c r="AP7" s="6"/>
      <c r="AQ7" s="4"/>
      <c r="AR7" s="5" t="str">
        <f t="shared" si="11"/>
        <v>－</v>
      </c>
      <c r="AS7" s="6"/>
      <c r="AT7" s="4"/>
      <c r="AU7" s="5" t="str">
        <f t="shared" si="12"/>
        <v>－</v>
      </c>
      <c r="AV7" s="6"/>
      <c r="AW7" s="4"/>
      <c r="AX7" s="5" t="str">
        <f t="shared" si="13"/>
        <v>－</v>
      </c>
      <c r="AY7" s="6"/>
      <c r="AZ7" s="4"/>
      <c r="BA7" s="5" t="str">
        <f t="shared" si="14"/>
        <v>－</v>
      </c>
      <c r="BB7" s="6"/>
      <c r="BC7" s="4"/>
      <c r="BD7" s="5" t="str">
        <f t="shared" si="15"/>
        <v>－</v>
      </c>
      <c r="BE7" s="6"/>
      <c r="BF7" s="4"/>
      <c r="BG7" s="5" t="str">
        <f t="shared" si="16"/>
        <v>－</v>
      </c>
      <c r="BH7" s="6"/>
      <c r="BI7" s="4"/>
      <c r="BJ7" s="5" t="str">
        <f t="shared" si="17"/>
        <v>－</v>
      </c>
      <c r="BK7" s="5"/>
      <c r="BL7" s="122">
        <f t="shared" ref="BL7" si="19">COUNTIF(D7:BK8,"○")</f>
        <v>0</v>
      </c>
      <c r="BM7" s="110">
        <f t="shared" ref="BM7" si="20">COUNTIF(D7:BK8,"△")</f>
        <v>0</v>
      </c>
      <c r="BN7" s="110">
        <f t="shared" ref="BN7" si="21">COUNTIF(D7:BK8,"●")</f>
        <v>0</v>
      </c>
      <c r="BO7" s="108">
        <f t="shared" ref="BO7" si="22">IF(ISERROR(BL7/(BL7+BN7)),0,BL7/(BL7+BN7))*1000</f>
        <v>0</v>
      </c>
      <c r="BP7" s="110">
        <f>BL7*3+BM7*1</f>
        <v>0</v>
      </c>
      <c r="BQ7" s="110">
        <f t="shared" ref="BQ7" si="23">SUM(D7,G7,J7,M7,P7,S7,V7,Y7,AB7,AE7,AH7,AK7,AN7,AQ7,AT7,AW7,AZ7,BC7,BF7,BI7)+SUM(D8,G8,J8,M8,P8,S8,V8,Y8,AB8,AE8,AH8,AK8,AN8,AQ8,AT8,AW8,AZ8,BC8,BF8,BI8)</f>
        <v>0</v>
      </c>
      <c r="BR7" s="110">
        <f t="shared" ref="BR7" si="24">SUM(F7,I7,L7,O7,R7,U7,X7,AA7,AD7,AG7,AJ7,AM7,AP7,AS7,AV7,AY7,BB7,BE7,BH7,BK7)+SUM(F8,I8,L8,O8,R8,U8,X8,AA8,AD8,AG8,AJ8,AM8,AP8,AS8,AV8,AY8,BB8,BE8,BH8,BK8)</f>
        <v>0</v>
      </c>
      <c r="BS7" s="110">
        <f t="shared" ref="BS7" si="25">BQ7-BR7</f>
        <v>0</v>
      </c>
      <c r="BT7" s="112">
        <f t="shared" ref="BT7" si="26">IFERROR(_xlfn.RANK.EQ(BP7,$BP$5:$BP$44),"")</f>
        <v>1</v>
      </c>
    </row>
    <row r="8" spans="2:72" x14ac:dyDescent="0.2">
      <c r="B8" s="115"/>
      <c r="C8" s="116"/>
      <c r="D8" s="7"/>
      <c r="E8" s="8" t="str">
        <f t="shared" si="18"/>
        <v>－</v>
      </c>
      <c r="F8" s="9"/>
      <c r="G8" s="120"/>
      <c r="H8" s="121"/>
      <c r="I8" s="129"/>
      <c r="J8" s="7"/>
      <c r="K8" s="8" t="str">
        <f t="shared" si="0"/>
        <v>－</v>
      </c>
      <c r="L8" s="9"/>
      <c r="M8" s="7"/>
      <c r="N8" s="8" t="str">
        <f t="shared" si="1"/>
        <v>－</v>
      </c>
      <c r="O8" s="9"/>
      <c r="P8" s="7"/>
      <c r="Q8" s="8" t="str">
        <f t="shared" si="2"/>
        <v>－</v>
      </c>
      <c r="R8" s="9"/>
      <c r="S8" s="7"/>
      <c r="T8" s="8" t="str">
        <f t="shared" si="3"/>
        <v>－</v>
      </c>
      <c r="U8" s="9"/>
      <c r="V8" s="7"/>
      <c r="W8" s="8" t="str">
        <f t="shared" si="4"/>
        <v>－</v>
      </c>
      <c r="X8" s="9"/>
      <c r="Y8" s="7"/>
      <c r="Z8" s="8" t="str">
        <f t="shared" si="5"/>
        <v>－</v>
      </c>
      <c r="AA8" s="9"/>
      <c r="AB8" s="7"/>
      <c r="AC8" s="8" t="str">
        <f t="shared" si="6"/>
        <v>－</v>
      </c>
      <c r="AD8" s="9"/>
      <c r="AE8" s="7"/>
      <c r="AF8" s="8" t="str">
        <f t="shared" si="7"/>
        <v>－</v>
      </c>
      <c r="AG8" s="9"/>
      <c r="AH8" s="7"/>
      <c r="AI8" s="8" t="str">
        <f t="shared" si="8"/>
        <v>－</v>
      </c>
      <c r="AJ8" s="9"/>
      <c r="AK8" s="7"/>
      <c r="AL8" s="8" t="str">
        <f t="shared" si="9"/>
        <v>－</v>
      </c>
      <c r="AM8" s="9"/>
      <c r="AN8" s="7"/>
      <c r="AO8" s="8" t="str">
        <f t="shared" si="10"/>
        <v>－</v>
      </c>
      <c r="AP8" s="9"/>
      <c r="AQ8" s="7"/>
      <c r="AR8" s="8" t="str">
        <f t="shared" si="11"/>
        <v>－</v>
      </c>
      <c r="AS8" s="9"/>
      <c r="AT8" s="7"/>
      <c r="AU8" s="8" t="str">
        <f t="shared" si="12"/>
        <v>－</v>
      </c>
      <c r="AV8" s="9"/>
      <c r="AW8" s="7"/>
      <c r="AX8" s="8" t="str">
        <f t="shared" si="13"/>
        <v>－</v>
      </c>
      <c r="AY8" s="9"/>
      <c r="AZ8" s="7"/>
      <c r="BA8" s="8" t="str">
        <f t="shared" si="14"/>
        <v>－</v>
      </c>
      <c r="BB8" s="9"/>
      <c r="BC8" s="7"/>
      <c r="BD8" s="8" t="str">
        <f t="shared" si="15"/>
        <v>－</v>
      </c>
      <c r="BE8" s="9"/>
      <c r="BF8" s="7"/>
      <c r="BG8" s="8" t="str">
        <f t="shared" si="16"/>
        <v>－</v>
      </c>
      <c r="BH8" s="9"/>
      <c r="BI8" s="7"/>
      <c r="BJ8" s="8" t="str">
        <f t="shared" si="17"/>
        <v>－</v>
      </c>
      <c r="BK8" s="8"/>
      <c r="BL8" s="130"/>
      <c r="BM8" s="125"/>
      <c r="BN8" s="125"/>
      <c r="BO8" s="124"/>
      <c r="BP8" s="125"/>
      <c r="BQ8" s="125"/>
      <c r="BR8" s="125"/>
      <c r="BS8" s="125"/>
      <c r="BT8" s="126"/>
    </row>
    <row r="9" spans="2:72" x14ac:dyDescent="0.2">
      <c r="B9" s="114">
        <v>3</v>
      </c>
      <c r="C9" s="127" t="s">
        <v>12</v>
      </c>
      <c r="D9" s="4"/>
      <c r="E9" s="5" t="str">
        <f t="shared" si="18"/>
        <v>－</v>
      </c>
      <c r="F9" s="6"/>
      <c r="G9" s="4"/>
      <c r="H9" s="5" t="str">
        <f t="shared" ref="H9:H44" si="27">IF(OR(ISBLANK(G9),ISBLANK(I9)),"－",IF(G9&gt;I9,"○",IF(G9=I9,"△","●")))</f>
        <v>－</v>
      </c>
      <c r="I9" s="6"/>
      <c r="J9" s="118"/>
      <c r="K9" s="119"/>
      <c r="L9" s="128"/>
      <c r="M9" s="4"/>
      <c r="N9" s="5" t="str">
        <f t="shared" si="1"/>
        <v>－</v>
      </c>
      <c r="O9" s="6"/>
      <c r="P9" s="4"/>
      <c r="Q9" s="5" t="str">
        <f t="shared" si="2"/>
        <v>－</v>
      </c>
      <c r="R9" s="6"/>
      <c r="S9" s="4"/>
      <c r="T9" s="5" t="str">
        <f t="shared" si="3"/>
        <v>－</v>
      </c>
      <c r="U9" s="6"/>
      <c r="V9" s="4"/>
      <c r="W9" s="5" t="str">
        <f t="shared" si="4"/>
        <v>－</v>
      </c>
      <c r="X9" s="6"/>
      <c r="Y9" s="4"/>
      <c r="Z9" s="5" t="str">
        <f t="shared" si="5"/>
        <v>－</v>
      </c>
      <c r="AA9" s="6"/>
      <c r="AB9" s="4"/>
      <c r="AC9" s="5" t="str">
        <f t="shared" si="6"/>
        <v>－</v>
      </c>
      <c r="AD9" s="6"/>
      <c r="AE9" s="4"/>
      <c r="AF9" s="5" t="str">
        <f t="shared" si="7"/>
        <v>－</v>
      </c>
      <c r="AG9" s="6"/>
      <c r="AH9" s="4"/>
      <c r="AI9" s="5" t="str">
        <f t="shared" si="8"/>
        <v>－</v>
      </c>
      <c r="AJ9" s="6"/>
      <c r="AK9" s="4"/>
      <c r="AL9" s="5" t="str">
        <f t="shared" si="9"/>
        <v>－</v>
      </c>
      <c r="AM9" s="6"/>
      <c r="AN9" s="4"/>
      <c r="AO9" s="5" t="str">
        <f t="shared" si="10"/>
        <v>－</v>
      </c>
      <c r="AP9" s="6"/>
      <c r="AQ9" s="4"/>
      <c r="AR9" s="5" t="str">
        <f t="shared" si="11"/>
        <v>－</v>
      </c>
      <c r="AS9" s="6"/>
      <c r="AT9" s="4"/>
      <c r="AU9" s="5" t="str">
        <f t="shared" si="12"/>
        <v>－</v>
      </c>
      <c r="AV9" s="6"/>
      <c r="AW9" s="4"/>
      <c r="AX9" s="5" t="str">
        <f t="shared" si="13"/>
        <v>－</v>
      </c>
      <c r="AY9" s="6"/>
      <c r="AZ9" s="4"/>
      <c r="BA9" s="5" t="str">
        <f t="shared" si="14"/>
        <v>－</v>
      </c>
      <c r="BB9" s="6"/>
      <c r="BC9" s="4"/>
      <c r="BD9" s="5" t="str">
        <f t="shared" si="15"/>
        <v>－</v>
      </c>
      <c r="BE9" s="6"/>
      <c r="BF9" s="4"/>
      <c r="BG9" s="5" t="str">
        <f t="shared" si="16"/>
        <v>－</v>
      </c>
      <c r="BH9" s="6"/>
      <c r="BI9" s="4"/>
      <c r="BJ9" s="5" t="str">
        <f t="shared" si="17"/>
        <v>－</v>
      </c>
      <c r="BK9" s="5"/>
      <c r="BL9" s="122">
        <f t="shared" ref="BL9" si="28">COUNTIF(D9:BK10,"○")</f>
        <v>0</v>
      </c>
      <c r="BM9" s="110">
        <f t="shared" ref="BM9" si="29">COUNTIF(D9:BK10,"△")</f>
        <v>0</v>
      </c>
      <c r="BN9" s="110">
        <f t="shared" ref="BN9" si="30">COUNTIF(D9:BK10,"●")</f>
        <v>0</v>
      </c>
      <c r="BO9" s="108">
        <f t="shared" ref="BO9" si="31">IF(ISERROR(BL9/(BL9+BN9)),0,BL9/(BL9+BN9))*1000</f>
        <v>0</v>
      </c>
      <c r="BP9" s="110">
        <f>BL9*3+BM9*1</f>
        <v>0</v>
      </c>
      <c r="BQ9" s="110">
        <f t="shared" ref="BQ9" si="32">SUM(D9,G9,J9,M9,P9,S9,V9,Y9,AB9,AE9,AH9,AK9,AN9,AQ9,AT9,AW9,AZ9,BC9,BF9,BI9)+SUM(D10,G10,J10,M10,P10,S10,V10,Y10,AB10,AE10,AH10,AK10,AN10,AQ10,AT10,AW10,AZ10,BC10,BF10,BI10)</f>
        <v>0</v>
      </c>
      <c r="BR9" s="110">
        <f t="shared" ref="BR9" si="33">SUM(F9,I9,L9,O9,R9,U9,X9,AA9,AD9,AG9,AJ9,AM9,AP9,AS9,AV9,AY9,BB9,BE9,BH9,BK9)+SUM(F10,I10,L10,O10,R10,U10,X10,AA10,AD10,AG10,AJ10,AM10,AP10,AS10,AV10,AY10,BB10,BE10,BH10,BK10)</f>
        <v>0</v>
      </c>
      <c r="BS9" s="110">
        <f t="shared" ref="BS9" si="34">BQ9-BR9</f>
        <v>0</v>
      </c>
      <c r="BT9" s="112">
        <f t="shared" ref="BT9" si="35">IFERROR(_xlfn.RANK.EQ(BP9,$BP$5:$BP$44),"")</f>
        <v>1</v>
      </c>
    </row>
    <row r="10" spans="2:72" x14ac:dyDescent="0.2">
      <c r="B10" s="115"/>
      <c r="C10" s="117"/>
      <c r="D10" s="7"/>
      <c r="E10" s="8" t="str">
        <f t="shared" si="18"/>
        <v>－</v>
      </c>
      <c r="F10" s="9"/>
      <c r="G10" s="7"/>
      <c r="H10" s="8" t="str">
        <f t="shared" si="27"/>
        <v>－</v>
      </c>
      <c r="I10" s="9"/>
      <c r="J10" s="120"/>
      <c r="K10" s="121"/>
      <c r="L10" s="129"/>
      <c r="M10" s="7"/>
      <c r="N10" s="8" t="str">
        <f t="shared" si="1"/>
        <v>－</v>
      </c>
      <c r="O10" s="9"/>
      <c r="P10" s="7"/>
      <c r="Q10" s="8" t="str">
        <f t="shared" si="2"/>
        <v>－</v>
      </c>
      <c r="R10" s="9"/>
      <c r="S10" s="7"/>
      <c r="T10" s="8" t="str">
        <f t="shared" si="3"/>
        <v>－</v>
      </c>
      <c r="U10" s="9"/>
      <c r="V10" s="7"/>
      <c r="W10" s="8" t="str">
        <f t="shared" si="4"/>
        <v>－</v>
      </c>
      <c r="X10" s="9"/>
      <c r="Y10" s="7"/>
      <c r="Z10" s="8" t="str">
        <f t="shared" si="5"/>
        <v>－</v>
      </c>
      <c r="AA10" s="9"/>
      <c r="AB10" s="7"/>
      <c r="AC10" s="8" t="str">
        <f t="shared" si="6"/>
        <v>－</v>
      </c>
      <c r="AD10" s="9"/>
      <c r="AE10" s="7"/>
      <c r="AF10" s="8" t="str">
        <f t="shared" si="7"/>
        <v>－</v>
      </c>
      <c r="AG10" s="9"/>
      <c r="AH10" s="7"/>
      <c r="AI10" s="8" t="str">
        <f t="shared" si="8"/>
        <v>－</v>
      </c>
      <c r="AJ10" s="9"/>
      <c r="AK10" s="7"/>
      <c r="AL10" s="8" t="str">
        <f t="shared" si="9"/>
        <v>－</v>
      </c>
      <c r="AM10" s="9"/>
      <c r="AN10" s="7"/>
      <c r="AO10" s="8" t="str">
        <f t="shared" si="10"/>
        <v>－</v>
      </c>
      <c r="AP10" s="9"/>
      <c r="AQ10" s="7"/>
      <c r="AR10" s="8" t="str">
        <f t="shared" si="11"/>
        <v>－</v>
      </c>
      <c r="AS10" s="9"/>
      <c r="AT10" s="7"/>
      <c r="AU10" s="8" t="str">
        <f t="shared" si="12"/>
        <v>－</v>
      </c>
      <c r="AV10" s="9"/>
      <c r="AW10" s="7"/>
      <c r="AX10" s="8" t="str">
        <f t="shared" si="13"/>
        <v>－</v>
      </c>
      <c r="AY10" s="9"/>
      <c r="AZ10" s="7"/>
      <c r="BA10" s="8" t="str">
        <f t="shared" si="14"/>
        <v>－</v>
      </c>
      <c r="BB10" s="9"/>
      <c r="BC10" s="7"/>
      <c r="BD10" s="8" t="str">
        <f t="shared" si="15"/>
        <v>－</v>
      </c>
      <c r="BE10" s="9"/>
      <c r="BF10" s="7"/>
      <c r="BG10" s="8" t="str">
        <f t="shared" si="16"/>
        <v>－</v>
      </c>
      <c r="BH10" s="9"/>
      <c r="BI10" s="7"/>
      <c r="BJ10" s="8" t="str">
        <f t="shared" si="17"/>
        <v>－</v>
      </c>
      <c r="BK10" s="8"/>
      <c r="BL10" s="130"/>
      <c r="BM10" s="125"/>
      <c r="BN10" s="125"/>
      <c r="BO10" s="124"/>
      <c r="BP10" s="125"/>
      <c r="BQ10" s="125"/>
      <c r="BR10" s="125"/>
      <c r="BS10" s="125"/>
      <c r="BT10" s="126"/>
    </row>
    <row r="11" spans="2:72" x14ac:dyDescent="0.2">
      <c r="B11" s="114">
        <v>4</v>
      </c>
      <c r="C11" s="116" t="s">
        <v>13</v>
      </c>
      <c r="D11" s="4"/>
      <c r="E11" s="5" t="str">
        <f t="shared" si="18"/>
        <v>－</v>
      </c>
      <c r="F11" s="6"/>
      <c r="G11" s="4"/>
      <c r="H11" s="5" t="str">
        <f t="shared" si="27"/>
        <v>－</v>
      </c>
      <c r="I11" s="6"/>
      <c r="J11" s="4"/>
      <c r="K11" s="5" t="str">
        <f t="shared" si="0"/>
        <v>－</v>
      </c>
      <c r="L11" s="6"/>
      <c r="M11" s="118"/>
      <c r="N11" s="119"/>
      <c r="O11" s="128"/>
      <c r="P11" s="4"/>
      <c r="Q11" s="5" t="str">
        <f t="shared" si="2"/>
        <v>－</v>
      </c>
      <c r="R11" s="6"/>
      <c r="S11" s="4"/>
      <c r="T11" s="5" t="str">
        <f t="shared" si="3"/>
        <v>－</v>
      </c>
      <c r="U11" s="6"/>
      <c r="V11" s="4"/>
      <c r="W11" s="5" t="str">
        <f t="shared" si="4"/>
        <v>－</v>
      </c>
      <c r="X11" s="6"/>
      <c r="Y11" s="4"/>
      <c r="Z11" s="5" t="str">
        <f t="shared" si="5"/>
        <v>－</v>
      </c>
      <c r="AA11" s="6"/>
      <c r="AB11" s="4"/>
      <c r="AC11" s="5" t="str">
        <f t="shared" si="6"/>
        <v>－</v>
      </c>
      <c r="AD11" s="6"/>
      <c r="AE11" s="4"/>
      <c r="AF11" s="5" t="str">
        <f t="shared" si="7"/>
        <v>－</v>
      </c>
      <c r="AG11" s="6"/>
      <c r="AH11" s="4"/>
      <c r="AI11" s="5" t="str">
        <f t="shared" si="8"/>
        <v>－</v>
      </c>
      <c r="AJ11" s="6"/>
      <c r="AK11" s="4"/>
      <c r="AL11" s="5" t="str">
        <f t="shared" si="9"/>
        <v>－</v>
      </c>
      <c r="AM11" s="6"/>
      <c r="AN11" s="4"/>
      <c r="AO11" s="5" t="str">
        <f t="shared" si="10"/>
        <v>－</v>
      </c>
      <c r="AP11" s="6"/>
      <c r="AQ11" s="4"/>
      <c r="AR11" s="5" t="str">
        <f t="shared" si="11"/>
        <v>－</v>
      </c>
      <c r="AS11" s="6"/>
      <c r="AT11" s="4"/>
      <c r="AU11" s="5" t="str">
        <f t="shared" si="12"/>
        <v>－</v>
      </c>
      <c r="AV11" s="6"/>
      <c r="AW11" s="4"/>
      <c r="AX11" s="5" t="str">
        <f t="shared" si="13"/>
        <v>－</v>
      </c>
      <c r="AY11" s="6"/>
      <c r="AZ11" s="4"/>
      <c r="BA11" s="5" t="str">
        <f t="shared" si="14"/>
        <v>－</v>
      </c>
      <c r="BB11" s="6"/>
      <c r="BC11" s="4"/>
      <c r="BD11" s="5" t="str">
        <f t="shared" si="15"/>
        <v>－</v>
      </c>
      <c r="BE11" s="6"/>
      <c r="BF11" s="4"/>
      <c r="BG11" s="5" t="str">
        <f t="shared" si="16"/>
        <v>－</v>
      </c>
      <c r="BH11" s="6"/>
      <c r="BI11" s="4"/>
      <c r="BJ11" s="5" t="str">
        <f t="shared" si="17"/>
        <v>－</v>
      </c>
      <c r="BK11" s="5"/>
      <c r="BL11" s="122">
        <f t="shared" ref="BL11" si="36">COUNTIF(D11:BK12,"○")</f>
        <v>0</v>
      </c>
      <c r="BM11" s="110">
        <f t="shared" ref="BM11" si="37">COUNTIF(D11:BK12,"△")</f>
        <v>0</v>
      </c>
      <c r="BN11" s="110">
        <f t="shared" ref="BN11" si="38">COUNTIF(D11:BK12,"●")</f>
        <v>0</v>
      </c>
      <c r="BO11" s="108">
        <f t="shared" ref="BO11" si="39">IF(ISERROR(BL11/(BL11+BN11)),0,BL11/(BL11+BN11))*1000</f>
        <v>0</v>
      </c>
      <c r="BP11" s="110">
        <f t="shared" ref="BP11" si="40">BL11*3+BM11*1</f>
        <v>0</v>
      </c>
      <c r="BQ11" s="110">
        <f t="shared" ref="BQ11" si="41">SUM(D11,G11,J11,M11,P11,S11,V11,Y11,AB11,AE11,AH11,AK11,AN11,AQ11,AT11,AW11,AZ11,BC11,BF11,BI11)+SUM(D12,G12,J12,M12,P12,S12,V12,Y12,AB12,AE12,AH12,AK12,AN12,AQ12,AT12,AW12,AZ12,BC12,BF12,BI12)</f>
        <v>0</v>
      </c>
      <c r="BR11" s="110">
        <f t="shared" ref="BR11" si="42">SUM(F11,I11,L11,O11,R11,U11,X11,AA11,AD11,AG11,AJ11,AM11,AP11,AS11,AV11,AY11,BB11,BE11,BH11,BK11)+SUM(F12,I12,L12,O12,R12,U12,X12,AA12,AD12,AG12,AJ12,AM12,AP12,AS12,AV12,AY12,BB12,BE12,BH12,BK12)</f>
        <v>0</v>
      </c>
      <c r="BS11" s="110">
        <f t="shared" ref="BS11" si="43">BQ11-BR11</f>
        <v>0</v>
      </c>
      <c r="BT11" s="112">
        <f t="shared" ref="BT11" si="44">IFERROR(_xlfn.RANK.EQ(BP11,$BP$5:$BP$44),"")</f>
        <v>1</v>
      </c>
    </row>
    <row r="12" spans="2:72" x14ac:dyDescent="0.2">
      <c r="B12" s="115"/>
      <c r="C12" s="116"/>
      <c r="D12" s="7"/>
      <c r="E12" s="8" t="str">
        <f t="shared" si="18"/>
        <v>－</v>
      </c>
      <c r="F12" s="9"/>
      <c r="G12" s="7"/>
      <c r="H12" s="8" t="str">
        <f t="shared" si="27"/>
        <v>－</v>
      </c>
      <c r="I12" s="9"/>
      <c r="J12" s="7"/>
      <c r="K12" s="8" t="str">
        <f t="shared" si="0"/>
        <v>－</v>
      </c>
      <c r="L12" s="9"/>
      <c r="M12" s="120"/>
      <c r="N12" s="121"/>
      <c r="O12" s="129"/>
      <c r="P12" s="7"/>
      <c r="Q12" s="8" t="str">
        <f t="shared" si="2"/>
        <v>－</v>
      </c>
      <c r="R12" s="9"/>
      <c r="S12" s="7"/>
      <c r="T12" s="8" t="str">
        <f t="shared" si="3"/>
        <v>－</v>
      </c>
      <c r="U12" s="9"/>
      <c r="V12" s="7"/>
      <c r="W12" s="8" t="str">
        <f t="shared" si="4"/>
        <v>－</v>
      </c>
      <c r="X12" s="9"/>
      <c r="Y12" s="7"/>
      <c r="Z12" s="8" t="str">
        <f t="shared" si="5"/>
        <v>－</v>
      </c>
      <c r="AA12" s="9"/>
      <c r="AB12" s="7"/>
      <c r="AC12" s="8" t="str">
        <f t="shared" si="6"/>
        <v>－</v>
      </c>
      <c r="AD12" s="9"/>
      <c r="AE12" s="7"/>
      <c r="AF12" s="8" t="str">
        <f t="shared" si="7"/>
        <v>－</v>
      </c>
      <c r="AG12" s="9"/>
      <c r="AH12" s="7"/>
      <c r="AI12" s="8" t="str">
        <f t="shared" si="8"/>
        <v>－</v>
      </c>
      <c r="AJ12" s="9"/>
      <c r="AK12" s="7"/>
      <c r="AL12" s="8" t="str">
        <f t="shared" si="9"/>
        <v>－</v>
      </c>
      <c r="AM12" s="9"/>
      <c r="AN12" s="7"/>
      <c r="AO12" s="8" t="str">
        <f t="shared" si="10"/>
        <v>－</v>
      </c>
      <c r="AP12" s="9"/>
      <c r="AQ12" s="7"/>
      <c r="AR12" s="8" t="str">
        <f t="shared" si="11"/>
        <v>－</v>
      </c>
      <c r="AS12" s="9"/>
      <c r="AT12" s="7"/>
      <c r="AU12" s="8" t="str">
        <f t="shared" si="12"/>
        <v>－</v>
      </c>
      <c r="AV12" s="9"/>
      <c r="AW12" s="7"/>
      <c r="AX12" s="8" t="str">
        <f t="shared" si="13"/>
        <v>－</v>
      </c>
      <c r="AY12" s="9"/>
      <c r="AZ12" s="7"/>
      <c r="BA12" s="8" t="str">
        <f t="shared" si="14"/>
        <v>－</v>
      </c>
      <c r="BB12" s="9"/>
      <c r="BC12" s="7"/>
      <c r="BD12" s="8" t="str">
        <f t="shared" si="15"/>
        <v>－</v>
      </c>
      <c r="BE12" s="9"/>
      <c r="BF12" s="7"/>
      <c r="BG12" s="8" t="str">
        <f t="shared" si="16"/>
        <v>－</v>
      </c>
      <c r="BH12" s="9"/>
      <c r="BI12" s="7"/>
      <c r="BJ12" s="8" t="str">
        <f t="shared" si="17"/>
        <v>－</v>
      </c>
      <c r="BK12" s="8"/>
      <c r="BL12" s="130"/>
      <c r="BM12" s="125"/>
      <c r="BN12" s="125"/>
      <c r="BO12" s="124"/>
      <c r="BP12" s="125"/>
      <c r="BQ12" s="125"/>
      <c r="BR12" s="125"/>
      <c r="BS12" s="125"/>
      <c r="BT12" s="126"/>
    </row>
    <row r="13" spans="2:72" x14ac:dyDescent="0.2">
      <c r="B13" s="114">
        <v>5</v>
      </c>
      <c r="C13" s="127" t="s">
        <v>14</v>
      </c>
      <c r="D13" s="4"/>
      <c r="E13" s="5" t="str">
        <f t="shared" si="18"/>
        <v>－</v>
      </c>
      <c r="F13" s="6"/>
      <c r="G13" s="4"/>
      <c r="H13" s="5" t="str">
        <f t="shared" si="27"/>
        <v>－</v>
      </c>
      <c r="I13" s="6"/>
      <c r="J13" s="4"/>
      <c r="K13" s="5" t="str">
        <f t="shared" si="0"/>
        <v>－</v>
      </c>
      <c r="L13" s="6"/>
      <c r="M13" s="4"/>
      <c r="N13" s="5" t="str">
        <f t="shared" si="1"/>
        <v>－</v>
      </c>
      <c r="O13" s="6"/>
      <c r="P13" s="118"/>
      <c r="Q13" s="119"/>
      <c r="R13" s="128"/>
      <c r="S13" s="4"/>
      <c r="T13" s="5" t="str">
        <f t="shared" ref="T13:T14" si="45">IF(OR(ISBLANK(S13),ISBLANK(U13)),"－",IF(S13&gt;U13,"○",IF(S13=U13,"△","●")))</f>
        <v>－</v>
      </c>
      <c r="U13" s="6"/>
      <c r="V13" s="4"/>
      <c r="W13" s="5" t="str">
        <f t="shared" ref="W13:W16" si="46">IF(OR(ISBLANK(V13),ISBLANK(X13)),"－",IF(V13&gt;X13,"○",IF(V13=X13,"△","●")))</f>
        <v>－</v>
      </c>
      <c r="X13" s="6"/>
      <c r="Y13" s="4"/>
      <c r="Z13" s="5" t="str">
        <f t="shared" si="5"/>
        <v>－</v>
      </c>
      <c r="AA13" s="6"/>
      <c r="AB13" s="4"/>
      <c r="AC13" s="5" t="str">
        <f t="shared" si="6"/>
        <v>－</v>
      </c>
      <c r="AD13" s="6"/>
      <c r="AE13" s="4"/>
      <c r="AF13" s="5" t="str">
        <f t="shared" si="7"/>
        <v>－</v>
      </c>
      <c r="AG13" s="6"/>
      <c r="AH13" s="4"/>
      <c r="AI13" s="5" t="str">
        <f t="shared" si="8"/>
        <v>－</v>
      </c>
      <c r="AJ13" s="6"/>
      <c r="AK13" s="4"/>
      <c r="AL13" s="5" t="str">
        <f t="shared" si="9"/>
        <v>－</v>
      </c>
      <c r="AM13" s="6"/>
      <c r="AN13" s="4"/>
      <c r="AO13" s="5" t="str">
        <f t="shared" si="10"/>
        <v>－</v>
      </c>
      <c r="AP13" s="6"/>
      <c r="AQ13" s="4"/>
      <c r="AR13" s="5" t="str">
        <f t="shared" si="11"/>
        <v>－</v>
      </c>
      <c r="AS13" s="6"/>
      <c r="AT13" s="4"/>
      <c r="AU13" s="5" t="str">
        <f t="shared" si="12"/>
        <v>－</v>
      </c>
      <c r="AV13" s="6"/>
      <c r="AW13" s="4"/>
      <c r="AX13" s="5" t="str">
        <f t="shared" si="13"/>
        <v>－</v>
      </c>
      <c r="AY13" s="6"/>
      <c r="AZ13" s="4"/>
      <c r="BA13" s="5" t="str">
        <f t="shared" si="14"/>
        <v>－</v>
      </c>
      <c r="BB13" s="6"/>
      <c r="BC13" s="4"/>
      <c r="BD13" s="5" t="str">
        <f t="shared" si="15"/>
        <v>－</v>
      </c>
      <c r="BE13" s="6"/>
      <c r="BF13" s="4"/>
      <c r="BG13" s="5" t="str">
        <f t="shared" si="16"/>
        <v>－</v>
      </c>
      <c r="BH13" s="6"/>
      <c r="BI13" s="4"/>
      <c r="BJ13" s="5" t="str">
        <f t="shared" si="17"/>
        <v>－</v>
      </c>
      <c r="BK13" s="5"/>
      <c r="BL13" s="122">
        <f t="shared" ref="BL13" si="47">COUNTIF(D13:BK14,"○")</f>
        <v>0</v>
      </c>
      <c r="BM13" s="110">
        <f t="shared" ref="BM13" si="48">COUNTIF(D13:BK14,"△")</f>
        <v>0</v>
      </c>
      <c r="BN13" s="110">
        <f t="shared" ref="BN13" si="49">COUNTIF(D13:BK14,"●")</f>
        <v>0</v>
      </c>
      <c r="BO13" s="108">
        <f t="shared" ref="BO13" si="50">IF(ISERROR(BL13/(BL13+BN13)),0,BL13/(BL13+BN13))*1000</f>
        <v>0</v>
      </c>
      <c r="BP13" s="110">
        <f t="shared" ref="BP13" si="51">BL13*3+BM13*1</f>
        <v>0</v>
      </c>
      <c r="BQ13" s="110">
        <f t="shared" ref="BQ13" si="52">SUM(D13,G13,J13,M13,P13,S13,V13,Y13,AB13,AE13,AH13,AK13,AN13,AQ13,AT13,AW13,AZ13,BC13,BF13,BI13)+SUM(D14,G14,J14,M14,P14,S14,V14,Y14,AB14,AE14,AH14,AK14,AN14,AQ14,AT14,AW14,AZ14,BC14,BF14,BI14)</f>
        <v>0</v>
      </c>
      <c r="BR13" s="110">
        <f t="shared" ref="BR13" si="53">SUM(F13,I13,L13,O13,R13,U13,X13,AA13,AD13,AG13,AJ13,AM13,AP13,AS13,AV13,AY13,BB13,BE13,BH13,BK13)+SUM(F14,I14,L14,O14,R14,U14,X14,AA14,AD14,AG14,AJ14,AM14,AP14,AS14,AV14,AY14,BB14,BE14,BH14,BK14)</f>
        <v>0</v>
      </c>
      <c r="BS13" s="110">
        <f t="shared" ref="BS13" si="54">BQ13-BR13</f>
        <v>0</v>
      </c>
      <c r="BT13" s="112">
        <f t="shared" ref="BT13" si="55">IFERROR(_xlfn.RANK.EQ(BP13,$BP$5:$BP$44),"")</f>
        <v>1</v>
      </c>
    </row>
    <row r="14" spans="2:72" x14ac:dyDescent="0.2">
      <c r="B14" s="115"/>
      <c r="C14" s="117"/>
      <c r="D14" s="7"/>
      <c r="E14" s="8" t="str">
        <f t="shared" si="18"/>
        <v>－</v>
      </c>
      <c r="F14" s="9"/>
      <c r="G14" s="7"/>
      <c r="H14" s="8" t="str">
        <f t="shared" si="27"/>
        <v>－</v>
      </c>
      <c r="I14" s="9"/>
      <c r="J14" s="7"/>
      <c r="K14" s="8" t="str">
        <f t="shared" si="0"/>
        <v>－</v>
      </c>
      <c r="L14" s="9"/>
      <c r="M14" s="7"/>
      <c r="N14" s="8" t="str">
        <f t="shared" si="1"/>
        <v>－</v>
      </c>
      <c r="O14" s="9"/>
      <c r="P14" s="120"/>
      <c r="Q14" s="121"/>
      <c r="R14" s="129"/>
      <c r="S14" s="7"/>
      <c r="T14" s="8" t="str">
        <f t="shared" si="45"/>
        <v>－</v>
      </c>
      <c r="U14" s="9"/>
      <c r="V14" s="7"/>
      <c r="W14" s="8" t="str">
        <f t="shared" si="46"/>
        <v>－</v>
      </c>
      <c r="X14" s="9"/>
      <c r="Y14" s="7"/>
      <c r="Z14" s="8" t="str">
        <f t="shared" si="5"/>
        <v>－</v>
      </c>
      <c r="AA14" s="9"/>
      <c r="AB14" s="7"/>
      <c r="AC14" s="8" t="str">
        <f t="shared" si="6"/>
        <v>－</v>
      </c>
      <c r="AD14" s="9"/>
      <c r="AE14" s="7"/>
      <c r="AF14" s="8" t="str">
        <f t="shared" si="7"/>
        <v>－</v>
      </c>
      <c r="AG14" s="9"/>
      <c r="AH14" s="7"/>
      <c r="AI14" s="8" t="str">
        <f t="shared" si="8"/>
        <v>－</v>
      </c>
      <c r="AJ14" s="9"/>
      <c r="AK14" s="7"/>
      <c r="AL14" s="8" t="str">
        <f t="shared" si="9"/>
        <v>－</v>
      </c>
      <c r="AM14" s="9"/>
      <c r="AN14" s="7"/>
      <c r="AO14" s="8" t="str">
        <f t="shared" si="10"/>
        <v>－</v>
      </c>
      <c r="AP14" s="9"/>
      <c r="AQ14" s="7"/>
      <c r="AR14" s="8" t="str">
        <f t="shared" si="11"/>
        <v>－</v>
      </c>
      <c r="AS14" s="9"/>
      <c r="AT14" s="7"/>
      <c r="AU14" s="8" t="str">
        <f t="shared" si="12"/>
        <v>－</v>
      </c>
      <c r="AV14" s="9"/>
      <c r="AW14" s="7"/>
      <c r="AX14" s="8" t="str">
        <f t="shared" si="13"/>
        <v>－</v>
      </c>
      <c r="AY14" s="9"/>
      <c r="AZ14" s="7"/>
      <c r="BA14" s="8" t="str">
        <f t="shared" si="14"/>
        <v>－</v>
      </c>
      <c r="BB14" s="9"/>
      <c r="BC14" s="7"/>
      <c r="BD14" s="8" t="str">
        <f t="shared" si="15"/>
        <v>－</v>
      </c>
      <c r="BE14" s="9"/>
      <c r="BF14" s="7"/>
      <c r="BG14" s="8" t="str">
        <f t="shared" si="16"/>
        <v>－</v>
      </c>
      <c r="BH14" s="9"/>
      <c r="BI14" s="7"/>
      <c r="BJ14" s="8" t="str">
        <f t="shared" si="17"/>
        <v>－</v>
      </c>
      <c r="BK14" s="8"/>
      <c r="BL14" s="130"/>
      <c r="BM14" s="125"/>
      <c r="BN14" s="125"/>
      <c r="BO14" s="124"/>
      <c r="BP14" s="125"/>
      <c r="BQ14" s="125"/>
      <c r="BR14" s="125"/>
      <c r="BS14" s="125"/>
      <c r="BT14" s="126"/>
    </row>
    <row r="15" spans="2:72" x14ac:dyDescent="0.2">
      <c r="B15" s="114">
        <v>6</v>
      </c>
      <c r="C15" s="116" t="s">
        <v>15</v>
      </c>
      <c r="D15" s="4"/>
      <c r="E15" s="5" t="str">
        <f t="shared" si="18"/>
        <v>－</v>
      </c>
      <c r="F15" s="6"/>
      <c r="G15" s="4"/>
      <c r="H15" s="5" t="str">
        <f t="shared" si="27"/>
        <v>－</v>
      </c>
      <c r="I15" s="6"/>
      <c r="J15" s="4"/>
      <c r="K15" s="5" t="str">
        <f t="shared" si="0"/>
        <v>－</v>
      </c>
      <c r="L15" s="6"/>
      <c r="M15" s="4"/>
      <c r="N15" s="5" t="str">
        <f t="shared" si="1"/>
        <v>－</v>
      </c>
      <c r="O15" s="6"/>
      <c r="P15" s="4"/>
      <c r="Q15" s="5" t="str">
        <f t="shared" si="2"/>
        <v>－</v>
      </c>
      <c r="R15" s="6"/>
      <c r="S15" s="118"/>
      <c r="T15" s="119"/>
      <c r="U15" s="128"/>
      <c r="V15" s="4"/>
      <c r="W15" s="5" t="str">
        <f t="shared" si="46"/>
        <v>－</v>
      </c>
      <c r="X15" s="6"/>
      <c r="Y15" s="4"/>
      <c r="Z15" s="5" t="str">
        <f t="shared" si="5"/>
        <v>－</v>
      </c>
      <c r="AA15" s="6"/>
      <c r="AB15" s="4"/>
      <c r="AC15" s="5" t="str">
        <f t="shared" si="6"/>
        <v>－</v>
      </c>
      <c r="AD15" s="6"/>
      <c r="AE15" s="4"/>
      <c r="AF15" s="5" t="str">
        <f t="shared" si="7"/>
        <v>－</v>
      </c>
      <c r="AG15" s="6"/>
      <c r="AH15" s="4"/>
      <c r="AI15" s="5" t="str">
        <f t="shared" si="8"/>
        <v>－</v>
      </c>
      <c r="AJ15" s="6"/>
      <c r="AK15" s="4"/>
      <c r="AL15" s="5" t="str">
        <f t="shared" si="9"/>
        <v>－</v>
      </c>
      <c r="AM15" s="6"/>
      <c r="AN15" s="4"/>
      <c r="AO15" s="5" t="str">
        <f t="shared" si="10"/>
        <v>－</v>
      </c>
      <c r="AP15" s="6"/>
      <c r="AQ15" s="4"/>
      <c r="AR15" s="5" t="str">
        <f t="shared" si="11"/>
        <v>－</v>
      </c>
      <c r="AS15" s="6"/>
      <c r="AT15" s="4"/>
      <c r="AU15" s="5" t="str">
        <f t="shared" si="12"/>
        <v>－</v>
      </c>
      <c r="AV15" s="6"/>
      <c r="AW15" s="4"/>
      <c r="AX15" s="5" t="str">
        <f t="shared" si="13"/>
        <v>－</v>
      </c>
      <c r="AY15" s="6"/>
      <c r="AZ15" s="4"/>
      <c r="BA15" s="5" t="str">
        <f t="shared" si="14"/>
        <v>－</v>
      </c>
      <c r="BB15" s="6"/>
      <c r="BC15" s="4"/>
      <c r="BD15" s="5" t="str">
        <f t="shared" si="15"/>
        <v>－</v>
      </c>
      <c r="BE15" s="6"/>
      <c r="BF15" s="4"/>
      <c r="BG15" s="5" t="str">
        <f t="shared" si="16"/>
        <v>－</v>
      </c>
      <c r="BH15" s="6"/>
      <c r="BI15" s="4"/>
      <c r="BJ15" s="5" t="str">
        <f t="shared" si="17"/>
        <v>－</v>
      </c>
      <c r="BK15" s="5"/>
      <c r="BL15" s="122">
        <f t="shared" ref="BL15" si="56">COUNTIF(D15:BK16,"○")</f>
        <v>0</v>
      </c>
      <c r="BM15" s="110">
        <f t="shared" ref="BM15" si="57">COUNTIF(D15:BK16,"△")</f>
        <v>0</v>
      </c>
      <c r="BN15" s="110">
        <f t="shared" ref="BN15" si="58">COUNTIF(D15:BK16,"●")</f>
        <v>0</v>
      </c>
      <c r="BO15" s="108">
        <f t="shared" ref="BO15" si="59">IF(ISERROR(BL15/(BL15+BN15)),0,BL15/(BL15+BN15))*1000</f>
        <v>0</v>
      </c>
      <c r="BP15" s="110">
        <f t="shared" ref="BP15" si="60">BL15*3+BM15*1</f>
        <v>0</v>
      </c>
      <c r="BQ15" s="110">
        <f t="shared" ref="BQ15" si="61">SUM(D15,G15,J15,M15,P15,S15,V15,Y15,AB15,AE15,AH15,AK15,AN15,AQ15,AT15,AW15,AZ15,BC15,BF15,BI15)+SUM(D16,G16,J16,M16,P16,S16,V16,Y16,AB16,AE16,AH16,AK16,AN16,AQ16,AT16,AW16,AZ16,BC16,BF16,BI16)</f>
        <v>0</v>
      </c>
      <c r="BR15" s="110">
        <f t="shared" ref="BR15" si="62">SUM(F15,I15,L15,O15,R15,U15,X15,AA15,AD15,AG15,AJ15,AM15,AP15,AS15,AV15,AY15,BB15,BE15,BH15,BK15)+SUM(F16,I16,L16,O16,R16,U16,X16,AA16,AD16,AG16,AJ16,AM16,AP16,AS16,AV16,AY16,BB16,BE16,BH16,BK16)</f>
        <v>0</v>
      </c>
      <c r="BS15" s="110">
        <f t="shared" ref="BS15" si="63">BQ15-BR15</f>
        <v>0</v>
      </c>
      <c r="BT15" s="112">
        <f t="shared" ref="BT15" si="64">IFERROR(_xlfn.RANK.EQ(BP15,$BP$5:$BP$44),"")</f>
        <v>1</v>
      </c>
    </row>
    <row r="16" spans="2:72" x14ac:dyDescent="0.2">
      <c r="B16" s="115"/>
      <c r="C16" s="116"/>
      <c r="D16" s="7"/>
      <c r="E16" s="8" t="str">
        <f t="shared" si="18"/>
        <v>－</v>
      </c>
      <c r="F16" s="9"/>
      <c r="G16" s="7"/>
      <c r="H16" s="8" t="str">
        <f t="shared" si="27"/>
        <v>－</v>
      </c>
      <c r="I16" s="9"/>
      <c r="J16" s="7"/>
      <c r="K16" s="8" t="str">
        <f t="shared" si="0"/>
        <v>－</v>
      </c>
      <c r="L16" s="9"/>
      <c r="M16" s="7"/>
      <c r="N16" s="8" t="str">
        <f t="shared" si="1"/>
        <v>－</v>
      </c>
      <c r="O16" s="9"/>
      <c r="P16" s="7"/>
      <c r="Q16" s="8" t="str">
        <f t="shared" si="2"/>
        <v>－</v>
      </c>
      <c r="R16" s="9"/>
      <c r="S16" s="120"/>
      <c r="T16" s="121"/>
      <c r="U16" s="129"/>
      <c r="V16" s="7"/>
      <c r="W16" s="8" t="str">
        <f t="shared" si="46"/>
        <v>－</v>
      </c>
      <c r="X16" s="9"/>
      <c r="Y16" s="7"/>
      <c r="Z16" s="8" t="str">
        <f t="shared" si="5"/>
        <v>－</v>
      </c>
      <c r="AA16" s="9"/>
      <c r="AB16" s="7"/>
      <c r="AC16" s="8" t="str">
        <f t="shared" si="6"/>
        <v>－</v>
      </c>
      <c r="AD16" s="9"/>
      <c r="AE16" s="7"/>
      <c r="AF16" s="8" t="str">
        <f t="shared" si="7"/>
        <v>－</v>
      </c>
      <c r="AG16" s="9"/>
      <c r="AH16" s="7"/>
      <c r="AI16" s="8" t="str">
        <f t="shared" si="8"/>
        <v>－</v>
      </c>
      <c r="AJ16" s="9"/>
      <c r="AK16" s="7"/>
      <c r="AL16" s="8" t="str">
        <f t="shared" si="9"/>
        <v>－</v>
      </c>
      <c r="AM16" s="9"/>
      <c r="AN16" s="7"/>
      <c r="AO16" s="8" t="str">
        <f t="shared" si="10"/>
        <v>－</v>
      </c>
      <c r="AP16" s="9"/>
      <c r="AQ16" s="7"/>
      <c r="AR16" s="8" t="str">
        <f t="shared" si="11"/>
        <v>－</v>
      </c>
      <c r="AS16" s="9"/>
      <c r="AT16" s="7"/>
      <c r="AU16" s="8" t="str">
        <f t="shared" si="12"/>
        <v>－</v>
      </c>
      <c r="AV16" s="9"/>
      <c r="AW16" s="7"/>
      <c r="AX16" s="8" t="str">
        <f t="shared" si="13"/>
        <v>－</v>
      </c>
      <c r="AY16" s="9"/>
      <c r="AZ16" s="7"/>
      <c r="BA16" s="8" t="str">
        <f t="shared" si="14"/>
        <v>－</v>
      </c>
      <c r="BB16" s="9"/>
      <c r="BC16" s="7"/>
      <c r="BD16" s="8" t="str">
        <f t="shared" si="15"/>
        <v>－</v>
      </c>
      <c r="BE16" s="9"/>
      <c r="BF16" s="7"/>
      <c r="BG16" s="8" t="str">
        <f t="shared" si="16"/>
        <v>－</v>
      </c>
      <c r="BH16" s="9"/>
      <c r="BI16" s="7"/>
      <c r="BJ16" s="8" t="str">
        <f t="shared" si="17"/>
        <v>－</v>
      </c>
      <c r="BK16" s="8"/>
      <c r="BL16" s="130"/>
      <c r="BM16" s="125"/>
      <c r="BN16" s="125"/>
      <c r="BO16" s="124"/>
      <c r="BP16" s="125"/>
      <c r="BQ16" s="125"/>
      <c r="BR16" s="125"/>
      <c r="BS16" s="125"/>
      <c r="BT16" s="126"/>
    </row>
    <row r="17" spans="2:72" x14ac:dyDescent="0.2">
      <c r="B17" s="114">
        <v>7</v>
      </c>
      <c r="C17" s="127" t="s">
        <v>31</v>
      </c>
      <c r="D17" s="4"/>
      <c r="E17" s="5" t="str">
        <f t="shared" si="18"/>
        <v>－</v>
      </c>
      <c r="F17" s="6"/>
      <c r="G17" s="4"/>
      <c r="H17" s="5" t="str">
        <f t="shared" si="27"/>
        <v>－</v>
      </c>
      <c r="I17" s="6"/>
      <c r="J17" s="4"/>
      <c r="K17" s="5" t="str">
        <f t="shared" si="0"/>
        <v>－</v>
      </c>
      <c r="L17" s="6"/>
      <c r="M17" s="4"/>
      <c r="N17" s="5" t="str">
        <f t="shared" si="1"/>
        <v>－</v>
      </c>
      <c r="O17" s="6"/>
      <c r="P17" s="4"/>
      <c r="Q17" s="5" t="str">
        <f t="shared" si="2"/>
        <v>－</v>
      </c>
      <c r="R17" s="6"/>
      <c r="S17" s="4"/>
      <c r="T17" s="5" t="str">
        <f t="shared" si="3"/>
        <v>－</v>
      </c>
      <c r="U17" s="6"/>
      <c r="V17" s="118"/>
      <c r="W17" s="119"/>
      <c r="X17" s="128"/>
      <c r="Y17" s="4"/>
      <c r="Z17" s="5" t="str">
        <f t="shared" si="5"/>
        <v>－</v>
      </c>
      <c r="AA17" s="6"/>
      <c r="AB17" s="4"/>
      <c r="AC17" s="5" t="str">
        <f t="shared" si="6"/>
        <v>－</v>
      </c>
      <c r="AD17" s="6"/>
      <c r="AE17" s="4"/>
      <c r="AF17" s="5" t="str">
        <f t="shared" si="7"/>
        <v>－</v>
      </c>
      <c r="AG17" s="6"/>
      <c r="AH17" s="4"/>
      <c r="AI17" s="5" t="str">
        <f t="shared" si="8"/>
        <v>－</v>
      </c>
      <c r="AJ17" s="6"/>
      <c r="AK17" s="4"/>
      <c r="AL17" s="5" t="str">
        <f t="shared" si="9"/>
        <v>－</v>
      </c>
      <c r="AM17" s="6"/>
      <c r="AN17" s="4"/>
      <c r="AO17" s="5" t="str">
        <f t="shared" si="10"/>
        <v>－</v>
      </c>
      <c r="AP17" s="6"/>
      <c r="AQ17" s="4"/>
      <c r="AR17" s="5" t="str">
        <f t="shared" si="11"/>
        <v>－</v>
      </c>
      <c r="AS17" s="6"/>
      <c r="AT17" s="4"/>
      <c r="AU17" s="5" t="str">
        <f t="shared" si="12"/>
        <v>－</v>
      </c>
      <c r="AV17" s="6"/>
      <c r="AW17" s="4"/>
      <c r="AX17" s="5" t="str">
        <f t="shared" si="13"/>
        <v>－</v>
      </c>
      <c r="AY17" s="6"/>
      <c r="AZ17" s="4"/>
      <c r="BA17" s="5" t="str">
        <f t="shared" si="14"/>
        <v>－</v>
      </c>
      <c r="BB17" s="6"/>
      <c r="BC17" s="4"/>
      <c r="BD17" s="5" t="str">
        <f t="shared" si="15"/>
        <v>－</v>
      </c>
      <c r="BE17" s="6"/>
      <c r="BF17" s="4"/>
      <c r="BG17" s="5" t="str">
        <f t="shared" si="16"/>
        <v>－</v>
      </c>
      <c r="BH17" s="6"/>
      <c r="BI17" s="4"/>
      <c r="BJ17" s="5" t="str">
        <f t="shared" si="17"/>
        <v>－</v>
      </c>
      <c r="BK17" s="5"/>
      <c r="BL17" s="122">
        <f t="shared" ref="BL17" si="65">COUNTIF(D17:BK18,"○")</f>
        <v>0</v>
      </c>
      <c r="BM17" s="110">
        <f t="shared" ref="BM17" si="66">COUNTIF(D17:BK18,"△")</f>
        <v>0</v>
      </c>
      <c r="BN17" s="110">
        <f t="shared" ref="BN17" si="67">COUNTIF(D17:BK18,"●")</f>
        <v>0</v>
      </c>
      <c r="BO17" s="108">
        <f t="shared" ref="BO17" si="68">IF(ISERROR(BL17/(BL17+BN17)),0,BL17/(BL17+BN17))*1000</f>
        <v>0</v>
      </c>
      <c r="BP17" s="110">
        <f t="shared" ref="BP17" si="69">BL17*3+BM17*1</f>
        <v>0</v>
      </c>
      <c r="BQ17" s="110">
        <f t="shared" ref="BQ17" si="70">SUM(D17,G17,J17,M17,P17,S17,V17,Y17,AB17,AE17,AH17,AK17,AN17,AQ17,AT17,AW17,AZ17,BC17,BF17,BI17)+SUM(D18,G18,J18,M18,P18,S18,V18,Y18,AB18,AE18,AH18,AK18,AN18,AQ18,AT18,AW18,AZ18,BC18,BF18,BI18)</f>
        <v>0</v>
      </c>
      <c r="BR17" s="110">
        <f t="shared" ref="BR17" si="71">SUM(F17,I17,L17,O17,R17,U17,X17,AA17,AD17,AG17,AJ17,AM17,AP17,AS17,AV17,AY17,BB17,BE17,BH17,BK17)+SUM(F18,I18,L18,O18,R18,U18,X18,AA18,AD18,AG18,AJ18,AM18,AP18,AS18,AV18,AY18,BB18,BE18,BH18,BK18)</f>
        <v>0</v>
      </c>
      <c r="BS17" s="110">
        <f t="shared" ref="BS17" si="72">BQ17-BR17</f>
        <v>0</v>
      </c>
      <c r="BT17" s="112">
        <f t="shared" ref="BT17" si="73">IFERROR(_xlfn.RANK.EQ(BP17,$BP$5:$BP$44),"")</f>
        <v>1</v>
      </c>
    </row>
    <row r="18" spans="2:72" x14ac:dyDescent="0.2">
      <c r="B18" s="115"/>
      <c r="C18" s="117"/>
      <c r="D18" s="7"/>
      <c r="E18" s="8" t="str">
        <f t="shared" si="18"/>
        <v>－</v>
      </c>
      <c r="F18" s="9"/>
      <c r="G18" s="7"/>
      <c r="H18" s="8" t="str">
        <f t="shared" si="27"/>
        <v>－</v>
      </c>
      <c r="I18" s="9"/>
      <c r="J18" s="7"/>
      <c r="K18" s="8" t="str">
        <f t="shared" si="0"/>
        <v>－</v>
      </c>
      <c r="L18" s="9"/>
      <c r="M18" s="7"/>
      <c r="N18" s="8" t="str">
        <f t="shared" si="1"/>
        <v>－</v>
      </c>
      <c r="O18" s="9"/>
      <c r="P18" s="7"/>
      <c r="Q18" s="8" t="str">
        <f t="shared" si="2"/>
        <v>－</v>
      </c>
      <c r="R18" s="9"/>
      <c r="S18" s="7"/>
      <c r="T18" s="8" t="str">
        <f t="shared" si="3"/>
        <v>－</v>
      </c>
      <c r="U18" s="9"/>
      <c r="V18" s="120"/>
      <c r="W18" s="121"/>
      <c r="X18" s="129"/>
      <c r="Y18" s="7"/>
      <c r="Z18" s="8" t="str">
        <f t="shared" si="5"/>
        <v>－</v>
      </c>
      <c r="AA18" s="9"/>
      <c r="AB18" s="7"/>
      <c r="AC18" s="8" t="str">
        <f t="shared" si="6"/>
        <v>－</v>
      </c>
      <c r="AD18" s="9"/>
      <c r="AE18" s="7"/>
      <c r="AF18" s="8" t="str">
        <f t="shared" si="7"/>
        <v>－</v>
      </c>
      <c r="AG18" s="9"/>
      <c r="AH18" s="7"/>
      <c r="AI18" s="8" t="str">
        <f t="shared" si="8"/>
        <v>－</v>
      </c>
      <c r="AJ18" s="9"/>
      <c r="AK18" s="7"/>
      <c r="AL18" s="8" t="str">
        <f t="shared" si="9"/>
        <v>－</v>
      </c>
      <c r="AM18" s="9"/>
      <c r="AN18" s="7"/>
      <c r="AO18" s="8" t="str">
        <f t="shared" si="10"/>
        <v>－</v>
      </c>
      <c r="AP18" s="9"/>
      <c r="AQ18" s="7"/>
      <c r="AR18" s="8" t="str">
        <f t="shared" si="11"/>
        <v>－</v>
      </c>
      <c r="AS18" s="9"/>
      <c r="AT18" s="7"/>
      <c r="AU18" s="8" t="str">
        <f t="shared" si="12"/>
        <v>－</v>
      </c>
      <c r="AV18" s="9"/>
      <c r="AW18" s="7"/>
      <c r="AX18" s="8" t="str">
        <f t="shared" si="13"/>
        <v>－</v>
      </c>
      <c r="AY18" s="9"/>
      <c r="AZ18" s="7"/>
      <c r="BA18" s="8" t="str">
        <f t="shared" si="14"/>
        <v>－</v>
      </c>
      <c r="BB18" s="9"/>
      <c r="BC18" s="7"/>
      <c r="BD18" s="8" t="str">
        <f t="shared" si="15"/>
        <v>－</v>
      </c>
      <c r="BE18" s="9"/>
      <c r="BF18" s="7"/>
      <c r="BG18" s="8" t="str">
        <f t="shared" si="16"/>
        <v>－</v>
      </c>
      <c r="BH18" s="9"/>
      <c r="BI18" s="7"/>
      <c r="BJ18" s="8" t="str">
        <f t="shared" si="17"/>
        <v>－</v>
      </c>
      <c r="BK18" s="8"/>
      <c r="BL18" s="130"/>
      <c r="BM18" s="125"/>
      <c r="BN18" s="125"/>
      <c r="BO18" s="124"/>
      <c r="BP18" s="125"/>
      <c r="BQ18" s="125"/>
      <c r="BR18" s="125"/>
      <c r="BS18" s="125"/>
      <c r="BT18" s="126"/>
    </row>
    <row r="19" spans="2:72" x14ac:dyDescent="0.2">
      <c r="B19" s="114">
        <v>8</v>
      </c>
      <c r="C19" s="116" t="s">
        <v>17</v>
      </c>
      <c r="D19" s="4"/>
      <c r="E19" s="5" t="str">
        <f t="shared" si="18"/>
        <v>－</v>
      </c>
      <c r="F19" s="6"/>
      <c r="G19" s="4"/>
      <c r="H19" s="5" t="str">
        <f t="shared" si="27"/>
        <v>－</v>
      </c>
      <c r="I19" s="6"/>
      <c r="J19" s="4"/>
      <c r="K19" s="5" t="str">
        <f t="shared" si="0"/>
        <v>－</v>
      </c>
      <c r="L19" s="6"/>
      <c r="M19" s="4"/>
      <c r="N19" s="5" t="str">
        <f t="shared" si="1"/>
        <v>－</v>
      </c>
      <c r="O19" s="6"/>
      <c r="P19" s="4"/>
      <c r="Q19" s="5" t="str">
        <f t="shared" si="2"/>
        <v>－</v>
      </c>
      <c r="R19" s="6"/>
      <c r="S19" s="4"/>
      <c r="T19" s="5" t="str">
        <f t="shared" si="3"/>
        <v>－</v>
      </c>
      <c r="U19" s="6"/>
      <c r="V19" s="4"/>
      <c r="W19" s="5" t="str">
        <f t="shared" si="4"/>
        <v>－</v>
      </c>
      <c r="X19" s="6"/>
      <c r="Y19" s="118"/>
      <c r="Z19" s="119"/>
      <c r="AA19" s="128"/>
      <c r="AB19" s="4"/>
      <c r="AC19" s="5" t="str">
        <f t="shared" si="6"/>
        <v>－</v>
      </c>
      <c r="AD19" s="6"/>
      <c r="AE19" s="4"/>
      <c r="AF19" s="5" t="str">
        <f t="shared" si="7"/>
        <v>－</v>
      </c>
      <c r="AG19" s="6"/>
      <c r="AH19" s="4"/>
      <c r="AI19" s="5" t="str">
        <f t="shared" si="8"/>
        <v>－</v>
      </c>
      <c r="AJ19" s="6"/>
      <c r="AK19" s="4"/>
      <c r="AL19" s="5" t="str">
        <f t="shared" si="9"/>
        <v>－</v>
      </c>
      <c r="AM19" s="6"/>
      <c r="AN19" s="4"/>
      <c r="AO19" s="5" t="str">
        <f t="shared" si="10"/>
        <v>－</v>
      </c>
      <c r="AP19" s="6"/>
      <c r="AQ19" s="4"/>
      <c r="AR19" s="5" t="str">
        <f t="shared" si="11"/>
        <v>－</v>
      </c>
      <c r="AS19" s="6"/>
      <c r="AT19" s="4"/>
      <c r="AU19" s="5" t="str">
        <f t="shared" si="12"/>
        <v>－</v>
      </c>
      <c r="AV19" s="6"/>
      <c r="AW19" s="4"/>
      <c r="AX19" s="5" t="str">
        <f t="shared" si="13"/>
        <v>－</v>
      </c>
      <c r="AY19" s="6"/>
      <c r="AZ19" s="4"/>
      <c r="BA19" s="5" t="str">
        <f t="shared" si="14"/>
        <v>－</v>
      </c>
      <c r="BB19" s="6"/>
      <c r="BC19" s="4"/>
      <c r="BD19" s="5" t="str">
        <f t="shared" si="15"/>
        <v>－</v>
      </c>
      <c r="BE19" s="6"/>
      <c r="BF19" s="4"/>
      <c r="BG19" s="5" t="str">
        <f t="shared" si="16"/>
        <v>－</v>
      </c>
      <c r="BH19" s="6"/>
      <c r="BI19" s="4"/>
      <c r="BJ19" s="5" t="str">
        <f t="shared" si="17"/>
        <v>－</v>
      </c>
      <c r="BK19" s="5"/>
      <c r="BL19" s="122">
        <f t="shared" ref="BL19" si="74">COUNTIF(D19:BK20,"○")</f>
        <v>0</v>
      </c>
      <c r="BM19" s="110">
        <f t="shared" ref="BM19" si="75">COUNTIF(D19:BK20,"△")</f>
        <v>0</v>
      </c>
      <c r="BN19" s="110">
        <f t="shared" ref="BN19" si="76">COUNTIF(D19:BK20,"●")</f>
        <v>0</v>
      </c>
      <c r="BO19" s="108">
        <f t="shared" ref="BO19" si="77">IF(ISERROR(BL19/(BL19+BN19)),0,BL19/(BL19+BN19))*1000</f>
        <v>0</v>
      </c>
      <c r="BP19" s="110">
        <f t="shared" ref="BP19" si="78">BL19*3+BM19*1</f>
        <v>0</v>
      </c>
      <c r="BQ19" s="110">
        <f t="shared" ref="BQ19" si="79">SUM(D19,G19,J19,M19,P19,S19,V19,Y19,AB19,AE19,AH19,AK19,AN19,AQ19,AT19,AW19,AZ19,BC19,BF19,BI19)+SUM(D20,G20,J20,M20,P20,S20,V20,Y20,AB20,AE20,AH20,AK20,AN20,AQ20,AT20,AW20,AZ20,BC20,BF20,BI20)</f>
        <v>0</v>
      </c>
      <c r="BR19" s="110">
        <f t="shared" ref="BR19" si="80">SUM(F19,I19,L19,O19,R19,U19,X19,AA19,AD19,AG19,AJ19,AM19,AP19,AS19,AV19,AY19,BB19,BE19,BH19,BK19)+SUM(F20,I20,L20,O20,R20,U20,X20,AA20,AD20,AG20,AJ20,AM20,AP20,AS20,AV20,AY20,BB20,BE20,BH20,BK20)</f>
        <v>0</v>
      </c>
      <c r="BS19" s="110">
        <f t="shared" ref="BS19" si="81">BQ19-BR19</f>
        <v>0</v>
      </c>
      <c r="BT19" s="112">
        <f t="shared" ref="BT19" si="82">IFERROR(_xlfn.RANK.EQ(BP19,$BP$5:$BP$44),"")</f>
        <v>1</v>
      </c>
    </row>
    <row r="20" spans="2:72" x14ac:dyDescent="0.2">
      <c r="B20" s="115"/>
      <c r="C20" s="116"/>
      <c r="D20" s="7"/>
      <c r="E20" s="8" t="str">
        <f t="shared" si="18"/>
        <v>－</v>
      </c>
      <c r="F20" s="9"/>
      <c r="G20" s="7"/>
      <c r="H20" s="8" t="str">
        <f t="shared" si="27"/>
        <v>－</v>
      </c>
      <c r="I20" s="9"/>
      <c r="J20" s="7"/>
      <c r="K20" s="8" t="str">
        <f t="shared" si="0"/>
        <v>－</v>
      </c>
      <c r="L20" s="9"/>
      <c r="M20" s="7"/>
      <c r="N20" s="8" t="str">
        <f t="shared" si="1"/>
        <v>－</v>
      </c>
      <c r="O20" s="9"/>
      <c r="P20" s="7"/>
      <c r="Q20" s="8" t="str">
        <f t="shared" si="2"/>
        <v>－</v>
      </c>
      <c r="R20" s="9"/>
      <c r="S20" s="7"/>
      <c r="T20" s="8" t="str">
        <f t="shared" si="3"/>
        <v>－</v>
      </c>
      <c r="U20" s="9"/>
      <c r="V20" s="7"/>
      <c r="W20" s="8" t="str">
        <f t="shared" si="4"/>
        <v>－</v>
      </c>
      <c r="X20" s="9"/>
      <c r="Y20" s="120"/>
      <c r="Z20" s="121"/>
      <c r="AA20" s="129"/>
      <c r="AB20" s="7"/>
      <c r="AC20" s="8" t="str">
        <f t="shared" si="6"/>
        <v>－</v>
      </c>
      <c r="AD20" s="9"/>
      <c r="AE20" s="7"/>
      <c r="AF20" s="8" t="str">
        <f t="shared" si="7"/>
        <v>－</v>
      </c>
      <c r="AG20" s="9"/>
      <c r="AH20" s="7"/>
      <c r="AI20" s="8" t="str">
        <f t="shared" si="8"/>
        <v>－</v>
      </c>
      <c r="AJ20" s="9"/>
      <c r="AK20" s="7"/>
      <c r="AL20" s="8" t="str">
        <f t="shared" si="9"/>
        <v>－</v>
      </c>
      <c r="AM20" s="9"/>
      <c r="AN20" s="7"/>
      <c r="AO20" s="8" t="str">
        <f t="shared" si="10"/>
        <v>－</v>
      </c>
      <c r="AP20" s="9"/>
      <c r="AQ20" s="7"/>
      <c r="AR20" s="8" t="str">
        <f t="shared" si="11"/>
        <v>－</v>
      </c>
      <c r="AS20" s="9"/>
      <c r="AT20" s="7"/>
      <c r="AU20" s="8" t="str">
        <f t="shared" si="12"/>
        <v>－</v>
      </c>
      <c r="AV20" s="9"/>
      <c r="AW20" s="7"/>
      <c r="AX20" s="8" t="str">
        <f t="shared" si="13"/>
        <v>－</v>
      </c>
      <c r="AY20" s="9"/>
      <c r="AZ20" s="7"/>
      <c r="BA20" s="8" t="str">
        <f t="shared" si="14"/>
        <v>－</v>
      </c>
      <c r="BB20" s="9"/>
      <c r="BC20" s="7"/>
      <c r="BD20" s="8" t="str">
        <f t="shared" si="15"/>
        <v>－</v>
      </c>
      <c r="BE20" s="9"/>
      <c r="BF20" s="7"/>
      <c r="BG20" s="8" t="str">
        <f t="shared" si="16"/>
        <v>－</v>
      </c>
      <c r="BH20" s="9"/>
      <c r="BI20" s="7"/>
      <c r="BJ20" s="8" t="str">
        <f t="shared" si="17"/>
        <v>－</v>
      </c>
      <c r="BK20" s="8"/>
      <c r="BL20" s="130"/>
      <c r="BM20" s="125"/>
      <c r="BN20" s="125"/>
      <c r="BO20" s="124"/>
      <c r="BP20" s="125"/>
      <c r="BQ20" s="125"/>
      <c r="BR20" s="125"/>
      <c r="BS20" s="125"/>
      <c r="BT20" s="126"/>
    </row>
    <row r="21" spans="2:72" x14ac:dyDescent="0.2">
      <c r="B21" s="114">
        <v>9</v>
      </c>
      <c r="C21" s="127" t="s">
        <v>18</v>
      </c>
      <c r="D21" s="4"/>
      <c r="E21" s="5" t="str">
        <f t="shared" si="18"/>
        <v>－</v>
      </c>
      <c r="F21" s="6"/>
      <c r="G21" s="4"/>
      <c r="H21" s="5" t="str">
        <f t="shared" si="27"/>
        <v>－</v>
      </c>
      <c r="I21" s="6"/>
      <c r="J21" s="4"/>
      <c r="K21" s="5" t="str">
        <f t="shared" si="0"/>
        <v>－</v>
      </c>
      <c r="L21" s="6"/>
      <c r="M21" s="4"/>
      <c r="N21" s="5" t="str">
        <f t="shared" si="1"/>
        <v>－</v>
      </c>
      <c r="O21" s="6"/>
      <c r="P21" s="4"/>
      <c r="Q21" s="5" t="str">
        <f t="shared" si="2"/>
        <v>－</v>
      </c>
      <c r="R21" s="6"/>
      <c r="S21" s="4"/>
      <c r="T21" s="5" t="str">
        <f t="shared" si="3"/>
        <v>－</v>
      </c>
      <c r="U21" s="6"/>
      <c r="V21" s="4"/>
      <c r="W21" s="5" t="str">
        <f t="shared" si="4"/>
        <v>－</v>
      </c>
      <c r="X21" s="6"/>
      <c r="Y21" s="4"/>
      <c r="Z21" s="5" t="str">
        <f t="shared" si="5"/>
        <v>－</v>
      </c>
      <c r="AA21" s="6"/>
      <c r="AB21" s="118"/>
      <c r="AC21" s="119"/>
      <c r="AD21" s="128"/>
      <c r="AE21" s="4"/>
      <c r="AF21" s="5" t="str">
        <f t="shared" si="7"/>
        <v>－</v>
      </c>
      <c r="AG21" s="6"/>
      <c r="AH21" s="4"/>
      <c r="AI21" s="5" t="str">
        <f t="shared" si="8"/>
        <v>－</v>
      </c>
      <c r="AJ21" s="6"/>
      <c r="AK21" s="4"/>
      <c r="AL21" s="5" t="str">
        <f t="shared" si="9"/>
        <v>－</v>
      </c>
      <c r="AM21" s="6"/>
      <c r="AN21" s="4"/>
      <c r="AO21" s="5" t="str">
        <f t="shared" si="10"/>
        <v>－</v>
      </c>
      <c r="AP21" s="6"/>
      <c r="AQ21" s="4"/>
      <c r="AR21" s="5" t="str">
        <f t="shared" si="11"/>
        <v>－</v>
      </c>
      <c r="AS21" s="6"/>
      <c r="AT21" s="4"/>
      <c r="AU21" s="5" t="str">
        <f t="shared" si="12"/>
        <v>－</v>
      </c>
      <c r="AV21" s="6"/>
      <c r="AW21" s="4"/>
      <c r="AX21" s="5" t="str">
        <f t="shared" si="13"/>
        <v>－</v>
      </c>
      <c r="AY21" s="6"/>
      <c r="AZ21" s="4"/>
      <c r="BA21" s="5" t="str">
        <f t="shared" si="14"/>
        <v>－</v>
      </c>
      <c r="BB21" s="6"/>
      <c r="BC21" s="4"/>
      <c r="BD21" s="5" t="str">
        <f t="shared" si="15"/>
        <v>－</v>
      </c>
      <c r="BE21" s="6"/>
      <c r="BF21" s="4"/>
      <c r="BG21" s="5" t="str">
        <f t="shared" si="16"/>
        <v>－</v>
      </c>
      <c r="BH21" s="6"/>
      <c r="BI21" s="4"/>
      <c r="BJ21" s="5" t="str">
        <f t="shared" si="17"/>
        <v>－</v>
      </c>
      <c r="BK21" s="5"/>
      <c r="BL21" s="122">
        <f t="shared" ref="BL21" si="83">COUNTIF(D21:BK22,"○")</f>
        <v>0</v>
      </c>
      <c r="BM21" s="110">
        <f t="shared" ref="BM21" si="84">COUNTIF(D21:BK22,"△")</f>
        <v>0</v>
      </c>
      <c r="BN21" s="110">
        <f t="shared" ref="BN21" si="85">COUNTIF(D21:BK22,"●")</f>
        <v>0</v>
      </c>
      <c r="BO21" s="108">
        <f t="shared" ref="BO21" si="86">IF(ISERROR(BL21/(BL21+BN21)),0,BL21/(BL21+BN21))*1000</f>
        <v>0</v>
      </c>
      <c r="BP21" s="110">
        <f t="shared" ref="BP21" si="87">BL21*3+BM21*1</f>
        <v>0</v>
      </c>
      <c r="BQ21" s="110">
        <f t="shared" ref="BQ21" si="88">SUM(D21,G21,J21,M21,P21,S21,V21,Y21,AB21,AE21,AH21,AK21,AN21,AQ21,AT21,AW21,AZ21,BC21,BF21,BI21)+SUM(D22,G22,J22,M22,P22,S22,V22,Y22,AB22,AE22,AH22,AK22,AN22,AQ22,AT22,AW22,AZ22,BC22,BF22,BI22)</f>
        <v>0</v>
      </c>
      <c r="BR21" s="110">
        <f t="shared" ref="BR21" si="89">SUM(F21,I21,L21,O21,R21,U21,X21,AA21,AD21,AG21,AJ21,AM21,AP21,AS21,AV21,AY21,BB21,BE21,BH21,BK21)+SUM(F22,I22,L22,O22,R22,U22,X22,AA22,AD22,AG22,AJ22,AM22,AP22,AS22,AV22,AY22,BB22,BE22,BH22,BK22)</f>
        <v>0</v>
      </c>
      <c r="BS21" s="110">
        <f t="shared" ref="BS21" si="90">BQ21-BR21</f>
        <v>0</v>
      </c>
      <c r="BT21" s="112">
        <f t="shared" ref="BT21" si="91">IFERROR(_xlfn.RANK.EQ(BP21,$BP$5:$BP$44),"")</f>
        <v>1</v>
      </c>
    </row>
    <row r="22" spans="2:72" x14ac:dyDescent="0.2">
      <c r="B22" s="115"/>
      <c r="C22" s="117"/>
      <c r="D22" s="7"/>
      <c r="E22" s="8" t="str">
        <f t="shared" si="18"/>
        <v>－</v>
      </c>
      <c r="F22" s="9"/>
      <c r="G22" s="7"/>
      <c r="H22" s="8" t="str">
        <f t="shared" si="27"/>
        <v>－</v>
      </c>
      <c r="I22" s="9"/>
      <c r="J22" s="7"/>
      <c r="K22" s="8" t="str">
        <f t="shared" si="0"/>
        <v>－</v>
      </c>
      <c r="L22" s="9"/>
      <c r="M22" s="7"/>
      <c r="N22" s="8" t="str">
        <f t="shared" si="1"/>
        <v>－</v>
      </c>
      <c r="O22" s="9"/>
      <c r="P22" s="7"/>
      <c r="Q22" s="8" t="str">
        <f t="shared" si="2"/>
        <v>－</v>
      </c>
      <c r="R22" s="9"/>
      <c r="S22" s="7"/>
      <c r="T22" s="8" t="str">
        <f t="shared" si="3"/>
        <v>－</v>
      </c>
      <c r="U22" s="9"/>
      <c r="V22" s="7"/>
      <c r="W22" s="8" t="str">
        <f t="shared" si="4"/>
        <v>－</v>
      </c>
      <c r="X22" s="9"/>
      <c r="Y22" s="7"/>
      <c r="Z22" s="8" t="str">
        <f t="shared" si="5"/>
        <v>－</v>
      </c>
      <c r="AA22" s="9"/>
      <c r="AB22" s="120"/>
      <c r="AC22" s="121"/>
      <c r="AD22" s="129"/>
      <c r="AE22" s="7"/>
      <c r="AF22" s="8" t="str">
        <f t="shared" si="7"/>
        <v>－</v>
      </c>
      <c r="AG22" s="9"/>
      <c r="AH22" s="7"/>
      <c r="AI22" s="8" t="str">
        <f t="shared" si="8"/>
        <v>－</v>
      </c>
      <c r="AJ22" s="9"/>
      <c r="AK22" s="7"/>
      <c r="AL22" s="8" t="str">
        <f t="shared" si="9"/>
        <v>－</v>
      </c>
      <c r="AM22" s="9"/>
      <c r="AN22" s="7"/>
      <c r="AO22" s="8" t="str">
        <f t="shared" si="10"/>
        <v>－</v>
      </c>
      <c r="AP22" s="9"/>
      <c r="AQ22" s="7"/>
      <c r="AR22" s="8" t="str">
        <f t="shared" si="11"/>
        <v>－</v>
      </c>
      <c r="AS22" s="9"/>
      <c r="AT22" s="7"/>
      <c r="AU22" s="8" t="str">
        <f t="shared" si="12"/>
        <v>－</v>
      </c>
      <c r="AV22" s="9"/>
      <c r="AW22" s="7"/>
      <c r="AX22" s="8" t="str">
        <f t="shared" si="13"/>
        <v>－</v>
      </c>
      <c r="AY22" s="9"/>
      <c r="AZ22" s="7"/>
      <c r="BA22" s="8" t="str">
        <f t="shared" si="14"/>
        <v>－</v>
      </c>
      <c r="BB22" s="9"/>
      <c r="BC22" s="7"/>
      <c r="BD22" s="8" t="str">
        <f t="shared" si="15"/>
        <v>－</v>
      </c>
      <c r="BE22" s="9"/>
      <c r="BF22" s="7"/>
      <c r="BG22" s="8" t="str">
        <f t="shared" si="16"/>
        <v>－</v>
      </c>
      <c r="BH22" s="9"/>
      <c r="BI22" s="7"/>
      <c r="BJ22" s="8" t="str">
        <f t="shared" si="17"/>
        <v>－</v>
      </c>
      <c r="BK22" s="8"/>
      <c r="BL22" s="130"/>
      <c r="BM22" s="125"/>
      <c r="BN22" s="125"/>
      <c r="BO22" s="124"/>
      <c r="BP22" s="125"/>
      <c r="BQ22" s="125"/>
      <c r="BR22" s="125"/>
      <c r="BS22" s="125"/>
      <c r="BT22" s="126"/>
    </row>
    <row r="23" spans="2:72" x14ac:dyDescent="0.2">
      <c r="B23" s="114">
        <v>10</v>
      </c>
      <c r="C23" s="116" t="s">
        <v>19</v>
      </c>
      <c r="D23" s="4"/>
      <c r="E23" s="5" t="str">
        <f t="shared" si="18"/>
        <v>－</v>
      </c>
      <c r="F23" s="6"/>
      <c r="G23" s="4"/>
      <c r="H23" s="5" t="str">
        <f t="shared" si="27"/>
        <v>－</v>
      </c>
      <c r="I23" s="6"/>
      <c r="J23" s="4"/>
      <c r="K23" s="5" t="str">
        <f t="shared" si="0"/>
        <v>－</v>
      </c>
      <c r="L23" s="6"/>
      <c r="M23" s="4"/>
      <c r="N23" s="5" t="str">
        <f t="shared" si="1"/>
        <v>－</v>
      </c>
      <c r="O23" s="6"/>
      <c r="P23" s="4"/>
      <c r="Q23" s="5" t="str">
        <f t="shared" si="2"/>
        <v>－</v>
      </c>
      <c r="R23" s="6"/>
      <c r="S23" s="4"/>
      <c r="T23" s="5" t="str">
        <f t="shared" si="3"/>
        <v>－</v>
      </c>
      <c r="U23" s="6"/>
      <c r="V23" s="4"/>
      <c r="W23" s="5" t="str">
        <f t="shared" si="4"/>
        <v>－</v>
      </c>
      <c r="X23" s="6"/>
      <c r="Y23" s="4"/>
      <c r="Z23" s="5" t="str">
        <f t="shared" si="5"/>
        <v>－</v>
      </c>
      <c r="AA23" s="6"/>
      <c r="AB23" s="4"/>
      <c r="AC23" s="5" t="str">
        <f t="shared" si="6"/>
        <v>－</v>
      </c>
      <c r="AD23" s="6"/>
      <c r="AE23" s="118"/>
      <c r="AF23" s="119"/>
      <c r="AG23" s="128"/>
      <c r="AH23" s="4"/>
      <c r="AI23" s="5" t="str">
        <f t="shared" si="8"/>
        <v>－</v>
      </c>
      <c r="AJ23" s="6"/>
      <c r="AK23" s="4"/>
      <c r="AL23" s="5" t="str">
        <f t="shared" si="9"/>
        <v>－</v>
      </c>
      <c r="AM23" s="6"/>
      <c r="AN23" s="4"/>
      <c r="AO23" s="5" t="str">
        <f t="shared" si="10"/>
        <v>－</v>
      </c>
      <c r="AP23" s="6"/>
      <c r="AQ23" s="4"/>
      <c r="AR23" s="5" t="str">
        <f t="shared" si="11"/>
        <v>－</v>
      </c>
      <c r="AS23" s="6"/>
      <c r="AT23" s="4"/>
      <c r="AU23" s="5" t="str">
        <f t="shared" si="12"/>
        <v>－</v>
      </c>
      <c r="AV23" s="6"/>
      <c r="AW23" s="4"/>
      <c r="AX23" s="5" t="str">
        <f t="shared" si="13"/>
        <v>－</v>
      </c>
      <c r="AY23" s="6"/>
      <c r="AZ23" s="4"/>
      <c r="BA23" s="5" t="str">
        <f t="shared" si="14"/>
        <v>－</v>
      </c>
      <c r="BB23" s="6"/>
      <c r="BC23" s="4"/>
      <c r="BD23" s="5" t="str">
        <f t="shared" si="15"/>
        <v>－</v>
      </c>
      <c r="BE23" s="6"/>
      <c r="BF23" s="4"/>
      <c r="BG23" s="5" t="str">
        <f t="shared" si="16"/>
        <v>－</v>
      </c>
      <c r="BH23" s="6"/>
      <c r="BI23" s="4"/>
      <c r="BJ23" s="5" t="str">
        <f t="shared" si="17"/>
        <v>－</v>
      </c>
      <c r="BK23" s="5"/>
      <c r="BL23" s="122">
        <f t="shared" ref="BL23" si="92">COUNTIF(D23:BK24,"○")</f>
        <v>0</v>
      </c>
      <c r="BM23" s="110">
        <f t="shared" ref="BM23" si="93">COUNTIF(D23:BK24,"△")</f>
        <v>0</v>
      </c>
      <c r="BN23" s="110">
        <f t="shared" ref="BN23" si="94">COUNTIF(D23:BK24,"●")</f>
        <v>0</v>
      </c>
      <c r="BO23" s="108">
        <f t="shared" ref="BO23" si="95">IF(ISERROR(BL23/(BL23+BN23)),0,BL23/(BL23+BN23))*1000</f>
        <v>0</v>
      </c>
      <c r="BP23" s="110">
        <f t="shared" ref="BP23" si="96">BL23*3+BM23*1</f>
        <v>0</v>
      </c>
      <c r="BQ23" s="110">
        <f t="shared" ref="BQ23" si="97">SUM(D23,G23,J23,M23,P23,S23,V23,Y23,AB23,AE23,AH23,AK23,AN23,AQ23,AT23,AW23,AZ23,BC23,BF23,BI23)+SUM(D24,G24,J24,M24,P24,S24,V24,Y24,AB24,AE24,AH24,AK24,AN24,AQ24,AT24,AW24,AZ24,BC24,BF24,BI24)</f>
        <v>0</v>
      </c>
      <c r="BR23" s="110">
        <f t="shared" ref="BR23" si="98">SUM(F23,I23,L23,O23,R23,U23,X23,AA23,AD23,AG23,AJ23,AM23,AP23,AS23,AV23,AY23,BB23,BE23,BH23,BK23)+SUM(F24,I24,L24,O24,R24,U24,X24,AA24,AD24,AG24,AJ24,AM24,AP24,AS24,AV24,AY24,BB24,BE24,BH24,BK24)</f>
        <v>0</v>
      </c>
      <c r="BS23" s="110">
        <f t="shared" ref="BS23" si="99">BQ23-BR23</f>
        <v>0</v>
      </c>
      <c r="BT23" s="112">
        <f t="shared" ref="BT23" si="100">IFERROR(_xlfn.RANK.EQ(BP23,$BP$5:$BP$44),"")</f>
        <v>1</v>
      </c>
    </row>
    <row r="24" spans="2:72" x14ac:dyDescent="0.2">
      <c r="B24" s="115"/>
      <c r="C24" s="116"/>
      <c r="D24" s="7"/>
      <c r="E24" s="8" t="str">
        <f t="shared" si="18"/>
        <v>－</v>
      </c>
      <c r="F24" s="9"/>
      <c r="G24" s="7"/>
      <c r="H24" s="8" t="str">
        <f t="shared" si="27"/>
        <v>－</v>
      </c>
      <c r="I24" s="9"/>
      <c r="J24" s="7"/>
      <c r="K24" s="8" t="str">
        <f t="shared" si="0"/>
        <v>－</v>
      </c>
      <c r="L24" s="9"/>
      <c r="M24" s="7"/>
      <c r="N24" s="8" t="str">
        <f t="shared" si="1"/>
        <v>－</v>
      </c>
      <c r="O24" s="9"/>
      <c r="P24" s="7"/>
      <c r="Q24" s="8" t="str">
        <f t="shared" si="2"/>
        <v>－</v>
      </c>
      <c r="R24" s="9"/>
      <c r="S24" s="7"/>
      <c r="T24" s="8" t="str">
        <f t="shared" si="3"/>
        <v>－</v>
      </c>
      <c r="U24" s="9"/>
      <c r="V24" s="7"/>
      <c r="W24" s="8" t="str">
        <f t="shared" si="4"/>
        <v>－</v>
      </c>
      <c r="X24" s="9"/>
      <c r="Y24" s="7"/>
      <c r="Z24" s="8" t="str">
        <f t="shared" si="5"/>
        <v>－</v>
      </c>
      <c r="AA24" s="9"/>
      <c r="AB24" s="7"/>
      <c r="AC24" s="8" t="str">
        <f t="shared" si="6"/>
        <v>－</v>
      </c>
      <c r="AD24" s="9"/>
      <c r="AE24" s="120"/>
      <c r="AF24" s="121"/>
      <c r="AG24" s="129"/>
      <c r="AH24" s="7"/>
      <c r="AI24" s="8" t="str">
        <f t="shared" si="8"/>
        <v>－</v>
      </c>
      <c r="AJ24" s="9"/>
      <c r="AK24" s="7"/>
      <c r="AL24" s="8" t="str">
        <f t="shared" si="9"/>
        <v>－</v>
      </c>
      <c r="AM24" s="9"/>
      <c r="AN24" s="7"/>
      <c r="AO24" s="8" t="str">
        <f t="shared" si="10"/>
        <v>－</v>
      </c>
      <c r="AP24" s="9"/>
      <c r="AQ24" s="7"/>
      <c r="AR24" s="8" t="str">
        <f t="shared" si="11"/>
        <v>－</v>
      </c>
      <c r="AS24" s="9"/>
      <c r="AT24" s="7"/>
      <c r="AU24" s="8" t="str">
        <f t="shared" si="12"/>
        <v>－</v>
      </c>
      <c r="AV24" s="9"/>
      <c r="AW24" s="7"/>
      <c r="AX24" s="8" t="str">
        <f t="shared" si="13"/>
        <v>－</v>
      </c>
      <c r="AY24" s="9"/>
      <c r="AZ24" s="7"/>
      <c r="BA24" s="8" t="str">
        <f t="shared" si="14"/>
        <v>－</v>
      </c>
      <c r="BB24" s="9"/>
      <c r="BC24" s="7"/>
      <c r="BD24" s="8" t="str">
        <f t="shared" si="15"/>
        <v>－</v>
      </c>
      <c r="BE24" s="9"/>
      <c r="BF24" s="7"/>
      <c r="BG24" s="8" t="str">
        <f t="shared" si="16"/>
        <v>－</v>
      </c>
      <c r="BH24" s="9"/>
      <c r="BI24" s="7"/>
      <c r="BJ24" s="8" t="str">
        <f t="shared" si="17"/>
        <v>－</v>
      </c>
      <c r="BK24" s="8"/>
      <c r="BL24" s="130"/>
      <c r="BM24" s="125"/>
      <c r="BN24" s="125"/>
      <c r="BO24" s="124"/>
      <c r="BP24" s="125"/>
      <c r="BQ24" s="125"/>
      <c r="BR24" s="125"/>
      <c r="BS24" s="125"/>
      <c r="BT24" s="126"/>
    </row>
    <row r="25" spans="2:72" x14ac:dyDescent="0.2">
      <c r="B25" s="114">
        <v>11</v>
      </c>
      <c r="C25" s="127" t="s">
        <v>20</v>
      </c>
      <c r="D25" s="4"/>
      <c r="E25" s="5" t="str">
        <f t="shared" si="18"/>
        <v>－</v>
      </c>
      <c r="F25" s="6"/>
      <c r="G25" s="4"/>
      <c r="H25" s="5" t="str">
        <f t="shared" si="27"/>
        <v>－</v>
      </c>
      <c r="I25" s="6"/>
      <c r="J25" s="4"/>
      <c r="K25" s="5" t="str">
        <f t="shared" si="0"/>
        <v>－</v>
      </c>
      <c r="L25" s="6"/>
      <c r="M25" s="4"/>
      <c r="N25" s="5" t="str">
        <f t="shared" si="1"/>
        <v>－</v>
      </c>
      <c r="O25" s="6"/>
      <c r="P25" s="4"/>
      <c r="Q25" s="5" t="str">
        <f t="shared" si="2"/>
        <v>－</v>
      </c>
      <c r="R25" s="6"/>
      <c r="S25" s="4"/>
      <c r="T25" s="5" t="str">
        <f t="shared" si="3"/>
        <v>－</v>
      </c>
      <c r="U25" s="6"/>
      <c r="V25" s="4"/>
      <c r="W25" s="5" t="str">
        <f t="shared" si="4"/>
        <v>－</v>
      </c>
      <c r="X25" s="6"/>
      <c r="Y25" s="4"/>
      <c r="Z25" s="5" t="str">
        <f t="shared" si="5"/>
        <v>－</v>
      </c>
      <c r="AA25" s="6"/>
      <c r="AB25" s="4"/>
      <c r="AC25" s="5" t="str">
        <f t="shared" si="6"/>
        <v>－</v>
      </c>
      <c r="AD25" s="6"/>
      <c r="AE25" s="4"/>
      <c r="AF25" s="5" t="str">
        <f t="shared" si="7"/>
        <v>－</v>
      </c>
      <c r="AG25" s="6"/>
      <c r="AH25" s="118"/>
      <c r="AI25" s="119"/>
      <c r="AJ25" s="128"/>
      <c r="AK25" s="4"/>
      <c r="AL25" s="5" t="str">
        <f t="shared" si="9"/>
        <v>－</v>
      </c>
      <c r="AM25" s="6"/>
      <c r="AN25" s="4"/>
      <c r="AO25" s="5" t="str">
        <f t="shared" si="10"/>
        <v>－</v>
      </c>
      <c r="AP25" s="6"/>
      <c r="AQ25" s="4"/>
      <c r="AR25" s="5" t="str">
        <f t="shared" si="11"/>
        <v>－</v>
      </c>
      <c r="AS25" s="6"/>
      <c r="AT25" s="4"/>
      <c r="AU25" s="5" t="str">
        <f t="shared" si="12"/>
        <v>－</v>
      </c>
      <c r="AV25" s="6"/>
      <c r="AW25" s="4"/>
      <c r="AX25" s="5" t="str">
        <f t="shared" si="13"/>
        <v>－</v>
      </c>
      <c r="AY25" s="6"/>
      <c r="AZ25" s="4"/>
      <c r="BA25" s="5" t="str">
        <f t="shared" si="14"/>
        <v>－</v>
      </c>
      <c r="BB25" s="6"/>
      <c r="BC25" s="4"/>
      <c r="BD25" s="5" t="str">
        <f t="shared" si="15"/>
        <v>－</v>
      </c>
      <c r="BE25" s="6"/>
      <c r="BF25" s="4"/>
      <c r="BG25" s="5" t="str">
        <f t="shared" si="16"/>
        <v>－</v>
      </c>
      <c r="BH25" s="6"/>
      <c r="BI25" s="4"/>
      <c r="BJ25" s="5" t="str">
        <f t="shared" si="17"/>
        <v>－</v>
      </c>
      <c r="BK25" s="5"/>
      <c r="BL25" s="122">
        <f t="shared" ref="BL25" si="101">COUNTIF(D25:BK26,"○")</f>
        <v>0</v>
      </c>
      <c r="BM25" s="110">
        <f t="shared" ref="BM25" si="102">COUNTIF(D25:BK26,"△")</f>
        <v>0</v>
      </c>
      <c r="BN25" s="110">
        <f t="shared" ref="BN25" si="103">COUNTIF(D25:BK26,"●")</f>
        <v>0</v>
      </c>
      <c r="BO25" s="108">
        <f t="shared" ref="BO25" si="104">IF(ISERROR(BL25/(BL25+BN25)),0,BL25/(BL25+BN25))*1000</f>
        <v>0</v>
      </c>
      <c r="BP25" s="110">
        <f t="shared" ref="BP25" si="105">BL25*3+BM25*1</f>
        <v>0</v>
      </c>
      <c r="BQ25" s="110">
        <f t="shared" ref="BQ25" si="106">SUM(D25,G25,J25,M25,P25,S25,V25,Y25,AB25,AE25,AH25,AK25,AN25,AQ25,AT25,AW25,AZ25,BC25,BF25,BI25)+SUM(D26,G26,J26,M26,P26,S26,V26,Y26,AB26,AE26,AH26,AK26,AN26,AQ26,AT26,AW26,AZ26,BC26,BF26,BI26)</f>
        <v>0</v>
      </c>
      <c r="BR25" s="110">
        <f t="shared" ref="BR25" si="107">SUM(F25,I25,L25,O25,R25,U25,X25,AA25,AD25,AG25,AJ25,AM25,AP25,AS25,AV25,AY25,BB25,BE25,BH25,BK25)+SUM(F26,I26,L26,O26,R26,U26,X26,AA26,AD26,AG26,AJ26,AM26,AP26,AS26,AV26,AY26,BB26,BE26,BH26,BK26)</f>
        <v>0</v>
      </c>
      <c r="BS25" s="110">
        <f t="shared" ref="BS25" si="108">BQ25-BR25</f>
        <v>0</v>
      </c>
      <c r="BT25" s="112">
        <f t="shared" ref="BT25" si="109">IFERROR(_xlfn.RANK.EQ(BP25,$BP$5:$BP$44),"")</f>
        <v>1</v>
      </c>
    </row>
    <row r="26" spans="2:72" x14ac:dyDescent="0.2">
      <c r="B26" s="115"/>
      <c r="C26" s="117"/>
      <c r="D26" s="7"/>
      <c r="E26" s="8" t="str">
        <f t="shared" si="18"/>
        <v>－</v>
      </c>
      <c r="F26" s="9"/>
      <c r="G26" s="7"/>
      <c r="H26" s="8" t="str">
        <f t="shared" si="27"/>
        <v>－</v>
      </c>
      <c r="I26" s="9"/>
      <c r="J26" s="7"/>
      <c r="K26" s="8" t="str">
        <f t="shared" si="0"/>
        <v>－</v>
      </c>
      <c r="L26" s="9"/>
      <c r="M26" s="7"/>
      <c r="N26" s="8" t="str">
        <f t="shared" si="1"/>
        <v>－</v>
      </c>
      <c r="O26" s="9"/>
      <c r="P26" s="7"/>
      <c r="Q26" s="8" t="str">
        <f t="shared" si="2"/>
        <v>－</v>
      </c>
      <c r="R26" s="9"/>
      <c r="S26" s="7"/>
      <c r="T26" s="8" t="str">
        <f t="shared" si="3"/>
        <v>－</v>
      </c>
      <c r="U26" s="9"/>
      <c r="V26" s="7"/>
      <c r="W26" s="8" t="str">
        <f t="shared" si="4"/>
        <v>－</v>
      </c>
      <c r="X26" s="9"/>
      <c r="Y26" s="7"/>
      <c r="Z26" s="8" t="str">
        <f t="shared" si="5"/>
        <v>－</v>
      </c>
      <c r="AA26" s="9"/>
      <c r="AB26" s="7"/>
      <c r="AC26" s="8" t="str">
        <f t="shared" si="6"/>
        <v>－</v>
      </c>
      <c r="AD26" s="9"/>
      <c r="AE26" s="7"/>
      <c r="AF26" s="8" t="str">
        <f t="shared" si="7"/>
        <v>－</v>
      </c>
      <c r="AG26" s="9"/>
      <c r="AH26" s="120"/>
      <c r="AI26" s="121"/>
      <c r="AJ26" s="129"/>
      <c r="AK26" s="7"/>
      <c r="AL26" s="8" t="str">
        <f t="shared" si="9"/>
        <v>－</v>
      </c>
      <c r="AM26" s="9"/>
      <c r="AN26" s="7"/>
      <c r="AO26" s="8" t="str">
        <f t="shared" si="10"/>
        <v>－</v>
      </c>
      <c r="AP26" s="9"/>
      <c r="AQ26" s="7"/>
      <c r="AR26" s="8" t="str">
        <f t="shared" si="11"/>
        <v>－</v>
      </c>
      <c r="AS26" s="9"/>
      <c r="AT26" s="7"/>
      <c r="AU26" s="8" t="str">
        <f t="shared" si="12"/>
        <v>－</v>
      </c>
      <c r="AV26" s="9"/>
      <c r="AW26" s="7"/>
      <c r="AX26" s="8" t="str">
        <f t="shared" si="13"/>
        <v>－</v>
      </c>
      <c r="AY26" s="9"/>
      <c r="AZ26" s="7"/>
      <c r="BA26" s="8" t="str">
        <f t="shared" si="14"/>
        <v>－</v>
      </c>
      <c r="BB26" s="9"/>
      <c r="BC26" s="7"/>
      <c r="BD26" s="8" t="str">
        <f t="shared" si="15"/>
        <v>－</v>
      </c>
      <c r="BE26" s="9"/>
      <c r="BF26" s="7"/>
      <c r="BG26" s="8" t="str">
        <f t="shared" si="16"/>
        <v>－</v>
      </c>
      <c r="BH26" s="9"/>
      <c r="BI26" s="7"/>
      <c r="BJ26" s="8" t="str">
        <f t="shared" si="17"/>
        <v>－</v>
      </c>
      <c r="BK26" s="8"/>
      <c r="BL26" s="130"/>
      <c r="BM26" s="125"/>
      <c r="BN26" s="125"/>
      <c r="BO26" s="124"/>
      <c r="BP26" s="125"/>
      <c r="BQ26" s="125"/>
      <c r="BR26" s="125"/>
      <c r="BS26" s="125"/>
      <c r="BT26" s="126"/>
    </row>
    <row r="27" spans="2:72" x14ac:dyDescent="0.2">
      <c r="B27" s="114">
        <v>12</v>
      </c>
      <c r="C27" s="116" t="s">
        <v>21</v>
      </c>
      <c r="D27" s="4"/>
      <c r="E27" s="5" t="str">
        <f t="shared" si="18"/>
        <v>－</v>
      </c>
      <c r="F27" s="6"/>
      <c r="G27" s="4"/>
      <c r="H27" s="5" t="str">
        <f t="shared" si="27"/>
        <v>－</v>
      </c>
      <c r="I27" s="6"/>
      <c r="J27" s="4"/>
      <c r="K27" s="5" t="str">
        <f t="shared" si="0"/>
        <v>－</v>
      </c>
      <c r="L27" s="6"/>
      <c r="M27" s="4"/>
      <c r="N27" s="5" t="str">
        <f t="shared" si="1"/>
        <v>－</v>
      </c>
      <c r="O27" s="6"/>
      <c r="P27" s="4"/>
      <c r="Q27" s="5" t="str">
        <f t="shared" si="2"/>
        <v>－</v>
      </c>
      <c r="R27" s="6"/>
      <c r="S27" s="4"/>
      <c r="T27" s="5" t="str">
        <f t="shared" si="3"/>
        <v>－</v>
      </c>
      <c r="U27" s="6"/>
      <c r="V27" s="4"/>
      <c r="W27" s="5" t="str">
        <f t="shared" si="4"/>
        <v>－</v>
      </c>
      <c r="X27" s="6"/>
      <c r="Y27" s="4"/>
      <c r="Z27" s="5" t="str">
        <f t="shared" si="5"/>
        <v>－</v>
      </c>
      <c r="AA27" s="6"/>
      <c r="AB27" s="4"/>
      <c r="AC27" s="5" t="str">
        <f t="shared" si="6"/>
        <v>－</v>
      </c>
      <c r="AD27" s="6"/>
      <c r="AE27" s="4"/>
      <c r="AF27" s="5" t="str">
        <f t="shared" si="7"/>
        <v>－</v>
      </c>
      <c r="AG27" s="6"/>
      <c r="AH27" s="4"/>
      <c r="AI27" s="5" t="str">
        <f t="shared" si="8"/>
        <v>－</v>
      </c>
      <c r="AJ27" s="6"/>
      <c r="AK27" s="118"/>
      <c r="AL27" s="119"/>
      <c r="AM27" s="128"/>
      <c r="AN27" s="4"/>
      <c r="AO27" s="5" t="str">
        <f t="shared" si="10"/>
        <v>－</v>
      </c>
      <c r="AP27" s="6"/>
      <c r="AQ27" s="4"/>
      <c r="AR27" s="5" t="str">
        <f t="shared" si="11"/>
        <v>－</v>
      </c>
      <c r="AS27" s="6"/>
      <c r="AT27" s="4"/>
      <c r="AU27" s="5" t="str">
        <f t="shared" si="12"/>
        <v>－</v>
      </c>
      <c r="AV27" s="6"/>
      <c r="AW27" s="4"/>
      <c r="AX27" s="5" t="str">
        <f t="shared" si="13"/>
        <v>－</v>
      </c>
      <c r="AY27" s="6"/>
      <c r="AZ27" s="4"/>
      <c r="BA27" s="5" t="str">
        <f t="shared" si="14"/>
        <v>－</v>
      </c>
      <c r="BB27" s="6"/>
      <c r="BC27" s="4"/>
      <c r="BD27" s="5" t="str">
        <f t="shared" si="15"/>
        <v>－</v>
      </c>
      <c r="BE27" s="6"/>
      <c r="BF27" s="4"/>
      <c r="BG27" s="5" t="str">
        <f t="shared" si="16"/>
        <v>－</v>
      </c>
      <c r="BH27" s="6"/>
      <c r="BI27" s="4"/>
      <c r="BJ27" s="5" t="str">
        <f t="shared" si="17"/>
        <v>－</v>
      </c>
      <c r="BK27" s="5"/>
      <c r="BL27" s="122">
        <f t="shared" ref="BL27" si="110">COUNTIF(D27:BK28,"○")</f>
        <v>0</v>
      </c>
      <c r="BM27" s="110">
        <f t="shared" ref="BM27" si="111">COUNTIF(D27:BK28,"△")</f>
        <v>0</v>
      </c>
      <c r="BN27" s="110">
        <f t="shared" ref="BN27" si="112">COUNTIF(D27:BK28,"●")</f>
        <v>0</v>
      </c>
      <c r="BO27" s="108">
        <f t="shared" ref="BO27" si="113">IF(ISERROR(BL27/(BL27+BN27)),0,BL27/(BL27+BN27))*1000</f>
        <v>0</v>
      </c>
      <c r="BP27" s="110">
        <f t="shared" ref="BP27" si="114">BL27*3+BM27*1</f>
        <v>0</v>
      </c>
      <c r="BQ27" s="110">
        <f t="shared" ref="BQ27" si="115">SUM(D27,G27,J27,M27,P27,S27,V27,Y27,AB27,AE27,AH27,AK27,AN27,AQ27,AT27,AW27,AZ27,BC27,BF27,BI27)+SUM(D28,G28,J28,M28,P28,S28,V28,Y28,AB28,AE28,AH28,AK28,AN28,AQ28,AT28,AW28,AZ28,BC28,BF28,BI28)</f>
        <v>0</v>
      </c>
      <c r="BR27" s="110">
        <f t="shared" ref="BR27" si="116">SUM(F27,I27,L27,O27,R27,U27,X27,AA27,AD27,AG27,AJ27,AM27,AP27,AS27,AV27,AY27,BB27,BE27,BH27,BK27)+SUM(F28,I28,L28,O28,R28,U28,X28,AA28,AD28,AG28,AJ28,AM28,AP28,AS28,AV28,AY28,BB28,BE28,BH28,BK28)</f>
        <v>0</v>
      </c>
      <c r="BS27" s="110">
        <f t="shared" ref="BS27" si="117">BQ27-BR27</f>
        <v>0</v>
      </c>
      <c r="BT27" s="112">
        <f t="shared" ref="BT27" si="118">IFERROR(_xlfn.RANK.EQ(BP27,$BP$5:$BP$44),"")</f>
        <v>1</v>
      </c>
    </row>
    <row r="28" spans="2:72" x14ac:dyDescent="0.2">
      <c r="B28" s="115"/>
      <c r="C28" s="116"/>
      <c r="D28" s="7"/>
      <c r="E28" s="8" t="str">
        <f t="shared" si="18"/>
        <v>－</v>
      </c>
      <c r="F28" s="9"/>
      <c r="G28" s="7"/>
      <c r="H28" s="8" t="str">
        <f t="shared" si="27"/>
        <v>－</v>
      </c>
      <c r="I28" s="9"/>
      <c r="J28" s="7"/>
      <c r="K28" s="8" t="str">
        <f t="shared" si="0"/>
        <v>－</v>
      </c>
      <c r="L28" s="9"/>
      <c r="M28" s="7"/>
      <c r="N28" s="8" t="str">
        <f t="shared" si="1"/>
        <v>－</v>
      </c>
      <c r="O28" s="9"/>
      <c r="P28" s="7"/>
      <c r="Q28" s="8" t="str">
        <f t="shared" si="2"/>
        <v>－</v>
      </c>
      <c r="R28" s="9"/>
      <c r="S28" s="7"/>
      <c r="T28" s="8" t="str">
        <f t="shared" si="3"/>
        <v>－</v>
      </c>
      <c r="U28" s="9"/>
      <c r="V28" s="7"/>
      <c r="W28" s="8" t="str">
        <f t="shared" si="4"/>
        <v>－</v>
      </c>
      <c r="X28" s="9"/>
      <c r="Y28" s="7"/>
      <c r="Z28" s="8" t="str">
        <f t="shared" si="5"/>
        <v>－</v>
      </c>
      <c r="AA28" s="9"/>
      <c r="AB28" s="7"/>
      <c r="AC28" s="8" t="str">
        <f t="shared" si="6"/>
        <v>－</v>
      </c>
      <c r="AD28" s="9"/>
      <c r="AE28" s="7"/>
      <c r="AF28" s="8" t="str">
        <f t="shared" si="7"/>
        <v>－</v>
      </c>
      <c r="AG28" s="9"/>
      <c r="AH28" s="7"/>
      <c r="AI28" s="8" t="str">
        <f t="shared" si="8"/>
        <v>－</v>
      </c>
      <c r="AJ28" s="9"/>
      <c r="AK28" s="120"/>
      <c r="AL28" s="121"/>
      <c r="AM28" s="129"/>
      <c r="AN28" s="7"/>
      <c r="AO28" s="8" t="str">
        <f t="shared" si="10"/>
        <v>－</v>
      </c>
      <c r="AP28" s="9"/>
      <c r="AQ28" s="7"/>
      <c r="AR28" s="8" t="str">
        <f t="shared" si="11"/>
        <v>－</v>
      </c>
      <c r="AS28" s="9"/>
      <c r="AT28" s="7"/>
      <c r="AU28" s="8" t="str">
        <f t="shared" si="12"/>
        <v>－</v>
      </c>
      <c r="AV28" s="9"/>
      <c r="AW28" s="7"/>
      <c r="AX28" s="8" t="str">
        <f t="shared" si="13"/>
        <v>－</v>
      </c>
      <c r="AY28" s="9"/>
      <c r="AZ28" s="7"/>
      <c r="BA28" s="8" t="str">
        <f t="shared" si="14"/>
        <v>－</v>
      </c>
      <c r="BB28" s="9"/>
      <c r="BC28" s="7"/>
      <c r="BD28" s="8" t="str">
        <f t="shared" si="15"/>
        <v>－</v>
      </c>
      <c r="BE28" s="9"/>
      <c r="BF28" s="7"/>
      <c r="BG28" s="8" t="str">
        <f t="shared" si="16"/>
        <v>－</v>
      </c>
      <c r="BH28" s="9"/>
      <c r="BI28" s="7"/>
      <c r="BJ28" s="8" t="str">
        <f t="shared" si="17"/>
        <v>－</v>
      </c>
      <c r="BK28" s="8"/>
      <c r="BL28" s="130"/>
      <c r="BM28" s="125"/>
      <c r="BN28" s="125"/>
      <c r="BO28" s="124"/>
      <c r="BP28" s="125"/>
      <c r="BQ28" s="125"/>
      <c r="BR28" s="125"/>
      <c r="BS28" s="125"/>
      <c r="BT28" s="126"/>
    </row>
    <row r="29" spans="2:72" x14ac:dyDescent="0.2">
      <c r="B29" s="114">
        <v>13</v>
      </c>
      <c r="C29" s="127" t="s">
        <v>22</v>
      </c>
      <c r="D29" s="4"/>
      <c r="E29" s="5" t="str">
        <f t="shared" si="18"/>
        <v>－</v>
      </c>
      <c r="F29" s="6"/>
      <c r="G29" s="4"/>
      <c r="H29" s="5" t="str">
        <f t="shared" si="27"/>
        <v>－</v>
      </c>
      <c r="I29" s="6"/>
      <c r="J29" s="4"/>
      <c r="K29" s="5" t="str">
        <f t="shared" si="0"/>
        <v>－</v>
      </c>
      <c r="L29" s="6"/>
      <c r="M29" s="4"/>
      <c r="N29" s="5" t="str">
        <f t="shared" si="1"/>
        <v>－</v>
      </c>
      <c r="O29" s="6"/>
      <c r="P29" s="4"/>
      <c r="Q29" s="5" t="str">
        <f t="shared" si="2"/>
        <v>－</v>
      </c>
      <c r="R29" s="6"/>
      <c r="S29" s="4"/>
      <c r="T29" s="5" t="str">
        <f t="shared" si="3"/>
        <v>－</v>
      </c>
      <c r="U29" s="6"/>
      <c r="V29" s="4"/>
      <c r="W29" s="5" t="str">
        <f t="shared" si="4"/>
        <v>－</v>
      </c>
      <c r="X29" s="6"/>
      <c r="Y29" s="4"/>
      <c r="Z29" s="5" t="str">
        <f t="shared" si="5"/>
        <v>－</v>
      </c>
      <c r="AA29" s="6"/>
      <c r="AB29" s="4"/>
      <c r="AC29" s="5" t="str">
        <f t="shared" si="6"/>
        <v>－</v>
      </c>
      <c r="AD29" s="6"/>
      <c r="AE29" s="4"/>
      <c r="AF29" s="5" t="str">
        <f t="shared" si="7"/>
        <v>－</v>
      </c>
      <c r="AG29" s="6"/>
      <c r="AH29" s="4"/>
      <c r="AI29" s="5" t="str">
        <f t="shared" si="8"/>
        <v>－</v>
      </c>
      <c r="AJ29" s="6"/>
      <c r="AK29" s="4"/>
      <c r="AL29" s="5" t="str">
        <f t="shared" si="9"/>
        <v>－</v>
      </c>
      <c r="AM29" s="6"/>
      <c r="AN29" s="118"/>
      <c r="AO29" s="119"/>
      <c r="AP29" s="128"/>
      <c r="AQ29" s="4"/>
      <c r="AR29" s="5" t="str">
        <f t="shared" si="11"/>
        <v>－</v>
      </c>
      <c r="AS29" s="6"/>
      <c r="AT29" s="4"/>
      <c r="AU29" s="5" t="str">
        <f t="shared" si="12"/>
        <v>－</v>
      </c>
      <c r="AV29" s="6"/>
      <c r="AW29" s="4"/>
      <c r="AX29" s="5" t="str">
        <f t="shared" si="13"/>
        <v>－</v>
      </c>
      <c r="AY29" s="6"/>
      <c r="AZ29" s="4"/>
      <c r="BA29" s="5" t="str">
        <f t="shared" si="14"/>
        <v>－</v>
      </c>
      <c r="BB29" s="6"/>
      <c r="BC29" s="4"/>
      <c r="BD29" s="5" t="str">
        <f t="shared" si="15"/>
        <v>－</v>
      </c>
      <c r="BE29" s="6"/>
      <c r="BF29" s="4"/>
      <c r="BG29" s="5" t="str">
        <f t="shared" si="16"/>
        <v>－</v>
      </c>
      <c r="BH29" s="6"/>
      <c r="BI29" s="4"/>
      <c r="BJ29" s="5" t="str">
        <f t="shared" si="17"/>
        <v>－</v>
      </c>
      <c r="BK29" s="5"/>
      <c r="BL29" s="122">
        <f t="shared" ref="BL29" si="119">COUNTIF(D29:BK30,"○")</f>
        <v>0</v>
      </c>
      <c r="BM29" s="110">
        <f t="shared" ref="BM29" si="120">COUNTIF(D29:BK30,"△")</f>
        <v>0</v>
      </c>
      <c r="BN29" s="110">
        <f t="shared" ref="BN29" si="121">COUNTIF(D29:BK30,"●")</f>
        <v>0</v>
      </c>
      <c r="BO29" s="108">
        <f t="shared" ref="BO29" si="122">IF(ISERROR(BL29/(BL29+BN29)),0,BL29/(BL29+BN29))*1000</f>
        <v>0</v>
      </c>
      <c r="BP29" s="110">
        <f t="shared" ref="BP29" si="123">BL29*3+BM29*1</f>
        <v>0</v>
      </c>
      <c r="BQ29" s="110">
        <f t="shared" ref="BQ29" si="124">SUM(D29,G29,J29,M29,P29,S29,V29,Y29,AB29,AE29,AH29,AK29,AN29,AQ29,AT29,AW29,AZ29,BC29,BF29,BI29)+SUM(D30,G30,J30,M30,P30,S30,V30,Y30,AB30,AE30,AH30,AK30,AN30,AQ30,AT30,AW30,AZ30,BC30,BF30,BI30)</f>
        <v>0</v>
      </c>
      <c r="BR29" s="110">
        <f t="shared" ref="BR29" si="125">SUM(F29,I29,L29,O29,R29,U29,X29,AA29,AD29,AG29,AJ29,AM29,AP29,AS29,AV29,AY29,BB29,BE29,BH29,BK29)+SUM(F30,I30,L30,O30,R30,U30,X30,AA30,AD30,AG30,AJ30,AM30,AP30,AS30,AV30,AY30,BB30,BE30,BH30,BK30)</f>
        <v>0</v>
      </c>
      <c r="BS29" s="110">
        <f t="shared" ref="BS29" si="126">BQ29-BR29</f>
        <v>0</v>
      </c>
      <c r="BT29" s="112">
        <f t="shared" ref="BT29" si="127">IFERROR(_xlfn.RANK.EQ(BP29,$BP$5:$BP$44),"")</f>
        <v>1</v>
      </c>
    </row>
    <row r="30" spans="2:72" x14ac:dyDescent="0.2">
      <c r="B30" s="115"/>
      <c r="C30" s="117"/>
      <c r="D30" s="7"/>
      <c r="E30" s="8" t="str">
        <f t="shared" si="18"/>
        <v>－</v>
      </c>
      <c r="F30" s="9"/>
      <c r="G30" s="7"/>
      <c r="H30" s="8" t="str">
        <f t="shared" si="27"/>
        <v>－</v>
      </c>
      <c r="I30" s="9"/>
      <c r="J30" s="7"/>
      <c r="K30" s="8" t="str">
        <f t="shared" si="0"/>
        <v>－</v>
      </c>
      <c r="L30" s="9"/>
      <c r="M30" s="7"/>
      <c r="N30" s="8" t="str">
        <f t="shared" si="1"/>
        <v>－</v>
      </c>
      <c r="O30" s="9"/>
      <c r="P30" s="7"/>
      <c r="Q30" s="8" t="str">
        <f t="shared" si="2"/>
        <v>－</v>
      </c>
      <c r="R30" s="9"/>
      <c r="S30" s="7"/>
      <c r="T30" s="8" t="str">
        <f t="shared" si="3"/>
        <v>－</v>
      </c>
      <c r="U30" s="9"/>
      <c r="V30" s="7"/>
      <c r="W30" s="8" t="str">
        <f t="shared" si="4"/>
        <v>－</v>
      </c>
      <c r="X30" s="9"/>
      <c r="Y30" s="7"/>
      <c r="Z30" s="8" t="str">
        <f t="shared" si="5"/>
        <v>－</v>
      </c>
      <c r="AA30" s="9"/>
      <c r="AB30" s="7"/>
      <c r="AC30" s="8" t="str">
        <f t="shared" si="6"/>
        <v>－</v>
      </c>
      <c r="AD30" s="9"/>
      <c r="AE30" s="7"/>
      <c r="AF30" s="8" t="str">
        <f t="shared" si="7"/>
        <v>－</v>
      </c>
      <c r="AG30" s="9"/>
      <c r="AH30" s="7"/>
      <c r="AI30" s="8" t="str">
        <f t="shared" si="8"/>
        <v>－</v>
      </c>
      <c r="AJ30" s="9"/>
      <c r="AK30" s="7"/>
      <c r="AL30" s="8" t="str">
        <f t="shared" si="9"/>
        <v>－</v>
      </c>
      <c r="AM30" s="9"/>
      <c r="AN30" s="120"/>
      <c r="AO30" s="121"/>
      <c r="AP30" s="129"/>
      <c r="AQ30" s="7"/>
      <c r="AR30" s="8" t="str">
        <f t="shared" si="11"/>
        <v>－</v>
      </c>
      <c r="AS30" s="9"/>
      <c r="AT30" s="7"/>
      <c r="AU30" s="8" t="str">
        <f t="shared" si="12"/>
        <v>－</v>
      </c>
      <c r="AV30" s="9"/>
      <c r="AW30" s="7"/>
      <c r="AX30" s="8" t="str">
        <f t="shared" si="13"/>
        <v>－</v>
      </c>
      <c r="AY30" s="9"/>
      <c r="AZ30" s="7"/>
      <c r="BA30" s="8" t="str">
        <f t="shared" si="14"/>
        <v>－</v>
      </c>
      <c r="BB30" s="9"/>
      <c r="BC30" s="7"/>
      <c r="BD30" s="8" t="str">
        <f t="shared" si="15"/>
        <v>－</v>
      </c>
      <c r="BE30" s="9"/>
      <c r="BF30" s="7"/>
      <c r="BG30" s="8" t="str">
        <f t="shared" si="16"/>
        <v>－</v>
      </c>
      <c r="BH30" s="9"/>
      <c r="BI30" s="7"/>
      <c r="BJ30" s="8" t="str">
        <f t="shared" si="17"/>
        <v>－</v>
      </c>
      <c r="BK30" s="8"/>
      <c r="BL30" s="130"/>
      <c r="BM30" s="125"/>
      <c r="BN30" s="125"/>
      <c r="BO30" s="124"/>
      <c r="BP30" s="125"/>
      <c r="BQ30" s="125"/>
      <c r="BR30" s="125"/>
      <c r="BS30" s="125"/>
      <c r="BT30" s="126"/>
    </row>
    <row r="31" spans="2:72" x14ac:dyDescent="0.2">
      <c r="B31" s="114">
        <v>14</v>
      </c>
      <c r="C31" s="116" t="s">
        <v>23</v>
      </c>
      <c r="D31" s="4"/>
      <c r="E31" s="5" t="str">
        <f t="shared" si="18"/>
        <v>－</v>
      </c>
      <c r="F31" s="6"/>
      <c r="G31" s="4"/>
      <c r="H31" s="5" t="str">
        <f t="shared" si="27"/>
        <v>－</v>
      </c>
      <c r="I31" s="6"/>
      <c r="J31" s="4"/>
      <c r="K31" s="5" t="str">
        <f t="shared" si="0"/>
        <v>－</v>
      </c>
      <c r="L31" s="6"/>
      <c r="M31" s="4"/>
      <c r="N31" s="5" t="str">
        <f t="shared" si="1"/>
        <v>－</v>
      </c>
      <c r="O31" s="6"/>
      <c r="P31" s="4"/>
      <c r="Q31" s="5" t="str">
        <f t="shared" si="2"/>
        <v>－</v>
      </c>
      <c r="R31" s="6"/>
      <c r="S31" s="4"/>
      <c r="T31" s="5" t="str">
        <f t="shared" si="3"/>
        <v>－</v>
      </c>
      <c r="U31" s="6"/>
      <c r="V31" s="4"/>
      <c r="W31" s="5" t="str">
        <f t="shared" si="4"/>
        <v>－</v>
      </c>
      <c r="X31" s="6"/>
      <c r="Y31" s="4"/>
      <c r="Z31" s="5" t="str">
        <f t="shared" si="5"/>
        <v>－</v>
      </c>
      <c r="AA31" s="6"/>
      <c r="AB31" s="4"/>
      <c r="AC31" s="5" t="str">
        <f t="shared" si="6"/>
        <v>－</v>
      </c>
      <c r="AD31" s="6"/>
      <c r="AE31" s="4"/>
      <c r="AF31" s="5" t="str">
        <f t="shared" si="7"/>
        <v>－</v>
      </c>
      <c r="AG31" s="6"/>
      <c r="AH31" s="4"/>
      <c r="AI31" s="5" t="str">
        <f t="shared" si="8"/>
        <v>－</v>
      </c>
      <c r="AJ31" s="6"/>
      <c r="AK31" s="4"/>
      <c r="AL31" s="5" t="str">
        <f t="shared" si="9"/>
        <v>－</v>
      </c>
      <c r="AM31" s="6"/>
      <c r="AN31" s="4"/>
      <c r="AO31" s="5" t="str">
        <f t="shared" si="10"/>
        <v>－</v>
      </c>
      <c r="AP31" s="6"/>
      <c r="AQ31" s="118"/>
      <c r="AR31" s="119"/>
      <c r="AS31" s="128"/>
      <c r="AT31" s="4"/>
      <c r="AU31" s="5" t="str">
        <f t="shared" si="12"/>
        <v>－</v>
      </c>
      <c r="AV31" s="6"/>
      <c r="AW31" s="4"/>
      <c r="AX31" s="5" t="str">
        <f t="shared" si="13"/>
        <v>－</v>
      </c>
      <c r="AY31" s="6"/>
      <c r="AZ31" s="4"/>
      <c r="BA31" s="5" t="str">
        <f t="shared" si="14"/>
        <v>－</v>
      </c>
      <c r="BB31" s="6"/>
      <c r="BC31" s="4"/>
      <c r="BD31" s="5" t="str">
        <f t="shared" si="15"/>
        <v>－</v>
      </c>
      <c r="BE31" s="6"/>
      <c r="BF31" s="4"/>
      <c r="BG31" s="5" t="str">
        <f t="shared" si="16"/>
        <v>－</v>
      </c>
      <c r="BH31" s="6"/>
      <c r="BI31" s="4"/>
      <c r="BJ31" s="5" t="str">
        <f t="shared" si="17"/>
        <v>－</v>
      </c>
      <c r="BK31" s="5"/>
      <c r="BL31" s="122">
        <f t="shared" ref="BL31" si="128">COUNTIF(D31:BK32,"○")</f>
        <v>0</v>
      </c>
      <c r="BM31" s="110">
        <f t="shared" ref="BM31" si="129">COUNTIF(D31:BK32,"△")</f>
        <v>0</v>
      </c>
      <c r="BN31" s="110">
        <f t="shared" ref="BN31" si="130">COUNTIF(D31:BK32,"●")</f>
        <v>0</v>
      </c>
      <c r="BO31" s="108">
        <f t="shared" ref="BO31" si="131">IF(ISERROR(BL31/(BL31+BN31)),0,BL31/(BL31+BN31))*1000</f>
        <v>0</v>
      </c>
      <c r="BP31" s="110">
        <f t="shared" ref="BP31" si="132">BL31*3+BM31*1</f>
        <v>0</v>
      </c>
      <c r="BQ31" s="110">
        <f t="shared" ref="BQ31" si="133">SUM(D31,G31,J31,M31,P31,S31,V31,Y31,AB31,AE31,AH31,AK31,AN31,AQ31,AT31,AW31,AZ31,BC31,BF31,BI31)+SUM(D32,G32,J32,M32,P32,S32,V32,Y32,AB32,AE32,AH32,AK32,AN32,AQ32,AT32,AW32,AZ32,BC32,BF32,BI32)</f>
        <v>0</v>
      </c>
      <c r="BR31" s="110">
        <f t="shared" ref="BR31" si="134">SUM(F31,I31,L31,O31,R31,U31,X31,AA31,AD31,AG31,AJ31,AM31,AP31,AS31,AV31,AY31,BB31,BE31,BH31,BK31)+SUM(F32,I32,L32,O32,R32,U32,X32,AA32,AD32,AG32,AJ32,AM32,AP32,AS32,AV32,AY32,BB32,BE32,BH32,BK32)</f>
        <v>0</v>
      </c>
      <c r="BS31" s="110">
        <f t="shared" ref="BS31" si="135">BQ31-BR31</f>
        <v>0</v>
      </c>
      <c r="BT31" s="112">
        <f t="shared" ref="BT31" si="136">IFERROR(_xlfn.RANK.EQ(BP31,$BP$5:$BP$44),"")</f>
        <v>1</v>
      </c>
    </row>
    <row r="32" spans="2:72" x14ac:dyDescent="0.2">
      <c r="B32" s="115"/>
      <c r="C32" s="116"/>
      <c r="D32" s="7"/>
      <c r="E32" s="8" t="str">
        <f t="shared" si="18"/>
        <v>－</v>
      </c>
      <c r="F32" s="9"/>
      <c r="G32" s="7"/>
      <c r="H32" s="8" t="str">
        <f t="shared" si="27"/>
        <v>－</v>
      </c>
      <c r="I32" s="9"/>
      <c r="J32" s="7"/>
      <c r="K32" s="8" t="str">
        <f t="shared" si="0"/>
        <v>－</v>
      </c>
      <c r="L32" s="9"/>
      <c r="M32" s="7"/>
      <c r="N32" s="8" t="str">
        <f t="shared" si="1"/>
        <v>－</v>
      </c>
      <c r="O32" s="9"/>
      <c r="P32" s="7"/>
      <c r="Q32" s="8" t="str">
        <f t="shared" si="2"/>
        <v>－</v>
      </c>
      <c r="R32" s="9"/>
      <c r="S32" s="7"/>
      <c r="T32" s="8" t="str">
        <f t="shared" si="3"/>
        <v>－</v>
      </c>
      <c r="U32" s="9"/>
      <c r="V32" s="7"/>
      <c r="W32" s="8" t="str">
        <f t="shared" si="4"/>
        <v>－</v>
      </c>
      <c r="X32" s="9"/>
      <c r="Y32" s="7"/>
      <c r="Z32" s="8" t="str">
        <f t="shared" si="5"/>
        <v>－</v>
      </c>
      <c r="AA32" s="9"/>
      <c r="AB32" s="7"/>
      <c r="AC32" s="8" t="str">
        <f t="shared" si="6"/>
        <v>－</v>
      </c>
      <c r="AD32" s="9"/>
      <c r="AE32" s="7"/>
      <c r="AF32" s="8" t="str">
        <f t="shared" si="7"/>
        <v>－</v>
      </c>
      <c r="AG32" s="9"/>
      <c r="AH32" s="7"/>
      <c r="AI32" s="8" t="str">
        <f t="shared" si="8"/>
        <v>－</v>
      </c>
      <c r="AJ32" s="9"/>
      <c r="AK32" s="7"/>
      <c r="AL32" s="8" t="str">
        <f t="shared" si="9"/>
        <v>－</v>
      </c>
      <c r="AM32" s="9"/>
      <c r="AN32" s="7"/>
      <c r="AO32" s="8" t="str">
        <f t="shared" si="10"/>
        <v>－</v>
      </c>
      <c r="AP32" s="9"/>
      <c r="AQ32" s="120"/>
      <c r="AR32" s="121"/>
      <c r="AS32" s="129"/>
      <c r="AT32" s="7"/>
      <c r="AU32" s="8" t="str">
        <f t="shared" si="12"/>
        <v>－</v>
      </c>
      <c r="AV32" s="9"/>
      <c r="AW32" s="7"/>
      <c r="AX32" s="8" t="str">
        <f t="shared" si="13"/>
        <v>－</v>
      </c>
      <c r="AY32" s="9"/>
      <c r="AZ32" s="7"/>
      <c r="BA32" s="8" t="str">
        <f t="shared" si="14"/>
        <v>－</v>
      </c>
      <c r="BB32" s="9"/>
      <c r="BC32" s="7"/>
      <c r="BD32" s="8" t="str">
        <f t="shared" si="15"/>
        <v>－</v>
      </c>
      <c r="BE32" s="9"/>
      <c r="BF32" s="7"/>
      <c r="BG32" s="8" t="str">
        <f t="shared" si="16"/>
        <v>－</v>
      </c>
      <c r="BH32" s="9"/>
      <c r="BI32" s="7"/>
      <c r="BJ32" s="8" t="str">
        <f t="shared" si="17"/>
        <v>－</v>
      </c>
      <c r="BK32" s="8"/>
      <c r="BL32" s="130"/>
      <c r="BM32" s="125"/>
      <c r="BN32" s="125"/>
      <c r="BO32" s="124"/>
      <c r="BP32" s="125"/>
      <c r="BQ32" s="125"/>
      <c r="BR32" s="125"/>
      <c r="BS32" s="125"/>
      <c r="BT32" s="126"/>
    </row>
    <row r="33" spans="2:72" x14ac:dyDescent="0.2">
      <c r="B33" s="114">
        <v>15</v>
      </c>
      <c r="C33" s="127" t="s">
        <v>24</v>
      </c>
      <c r="D33" s="4"/>
      <c r="E33" s="5" t="str">
        <f t="shared" si="18"/>
        <v>－</v>
      </c>
      <c r="F33" s="6"/>
      <c r="G33" s="4"/>
      <c r="H33" s="5" t="str">
        <f t="shared" si="27"/>
        <v>－</v>
      </c>
      <c r="I33" s="6"/>
      <c r="J33" s="4"/>
      <c r="K33" s="5" t="str">
        <f t="shared" si="0"/>
        <v>－</v>
      </c>
      <c r="L33" s="6"/>
      <c r="M33" s="4"/>
      <c r="N33" s="5" t="str">
        <f t="shared" si="1"/>
        <v>－</v>
      </c>
      <c r="O33" s="6"/>
      <c r="P33" s="4"/>
      <c r="Q33" s="5" t="str">
        <f t="shared" si="2"/>
        <v>－</v>
      </c>
      <c r="R33" s="6"/>
      <c r="S33" s="4"/>
      <c r="T33" s="5" t="str">
        <f t="shared" si="3"/>
        <v>－</v>
      </c>
      <c r="U33" s="6"/>
      <c r="V33" s="4"/>
      <c r="W33" s="5" t="str">
        <f t="shared" si="4"/>
        <v>－</v>
      </c>
      <c r="X33" s="6"/>
      <c r="Y33" s="4"/>
      <c r="Z33" s="5" t="str">
        <f t="shared" si="5"/>
        <v>－</v>
      </c>
      <c r="AA33" s="6"/>
      <c r="AB33" s="4"/>
      <c r="AC33" s="5" t="str">
        <f t="shared" si="6"/>
        <v>－</v>
      </c>
      <c r="AD33" s="6"/>
      <c r="AE33" s="4"/>
      <c r="AF33" s="5" t="str">
        <f t="shared" si="7"/>
        <v>－</v>
      </c>
      <c r="AG33" s="6"/>
      <c r="AH33" s="4"/>
      <c r="AI33" s="5" t="str">
        <f t="shared" si="8"/>
        <v>－</v>
      </c>
      <c r="AJ33" s="6"/>
      <c r="AK33" s="4"/>
      <c r="AL33" s="5" t="str">
        <f t="shared" si="9"/>
        <v>－</v>
      </c>
      <c r="AM33" s="6"/>
      <c r="AN33" s="4"/>
      <c r="AO33" s="5" t="str">
        <f t="shared" si="10"/>
        <v>－</v>
      </c>
      <c r="AP33" s="6"/>
      <c r="AQ33" s="4"/>
      <c r="AR33" s="5" t="str">
        <f t="shared" si="11"/>
        <v>－</v>
      </c>
      <c r="AS33" s="6"/>
      <c r="AT33" s="118"/>
      <c r="AU33" s="119"/>
      <c r="AV33" s="128"/>
      <c r="AW33" s="4"/>
      <c r="AX33" s="5" t="str">
        <f t="shared" si="13"/>
        <v>－</v>
      </c>
      <c r="AY33" s="6"/>
      <c r="AZ33" s="4"/>
      <c r="BA33" s="5" t="str">
        <f t="shared" si="14"/>
        <v>－</v>
      </c>
      <c r="BB33" s="6"/>
      <c r="BC33" s="4"/>
      <c r="BD33" s="5" t="str">
        <f t="shared" si="15"/>
        <v>－</v>
      </c>
      <c r="BE33" s="6"/>
      <c r="BF33" s="4"/>
      <c r="BG33" s="5" t="str">
        <f t="shared" si="16"/>
        <v>－</v>
      </c>
      <c r="BH33" s="6"/>
      <c r="BI33" s="4"/>
      <c r="BJ33" s="5" t="str">
        <f t="shared" si="17"/>
        <v>－</v>
      </c>
      <c r="BK33" s="5"/>
      <c r="BL33" s="122">
        <f t="shared" ref="BL33" si="137">COUNTIF(D33:BK34,"○")</f>
        <v>0</v>
      </c>
      <c r="BM33" s="110">
        <f t="shared" ref="BM33" si="138">COUNTIF(D33:BK34,"△")</f>
        <v>0</v>
      </c>
      <c r="BN33" s="110">
        <f t="shared" ref="BN33" si="139">COUNTIF(D33:BK34,"●")</f>
        <v>0</v>
      </c>
      <c r="BO33" s="108">
        <f t="shared" ref="BO33" si="140">IF(ISERROR(BL33/(BL33+BN33)),0,BL33/(BL33+BN33))*1000</f>
        <v>0</v>
      </c>
      <c r="BP33" s="110">
        <f t="shared" ref="BP33" si="141">BL33*3+BM33*1</f>
        <v>0</v>
      </c>
      <c r="BQ33" s="110">
        <f t="shared" ref="BQ33" si="142">SUM(D33,G33,J33,M33,P33,S33,V33,Y33,AB33,AE33,AH33,AK33,AN33,AQ33,AT33,AW33,AZ33,BC33,BF33,BI33)+SUM(D34,G34,J34,M34,P34,S34,V34,Y34,AB34,AE34,AH34,AK34,AN34,AQ34,AT34,AW34,AZ34,BC34,BF34,BI34)</f>
        <v>0</v>
      </c>
      <c r="BR33" s="110">
        <f t="shared" ref="BR33" si="143">SUM(F33,I33,L33,O33,R33,U33,X33,AA33,AD33,AG33,AJ33,AM33,AP33,AS33,AV33,AY33,BB33,BE33,BH33,BK33)+SUM(F34,I34,L34,O34,R34,U34,X34,AA34,AD34,AG34,AJ34,AM34,AP34,AS34,AV34,AY34,BB34,BE34,BH34,BK34)</f>
        <v>0</v>
      </c>
      <c r="BS33" s="110">
        <f t="shared" ref="BS33" si="144">BQ33-BR33</f>
        <v>0</v>
      </c>
      <c r="BT33" s="112">
        <f t="shared" ref="BT33" si="145">IFERROR(_xlfn.RANK.EQ(BP33,$BP$5:$BP$44),"")</f>
        <v>1</v>
      </c>
    </row>
    <row r="34" spans="2:72" x14ac:dyDescent="0.2">
      <c r="B34" s="115"/>
      <c r="C34" s="117"/>
      <c r="D34" s="7"/>
      <c r="E34" s="8" t="str">
        <f t="shared" si="18"/>
        <v>－</v>
      </c>
      <c r="F34" s="9"/>
      <c r="G34" s="7"/>
      <c r="H34" s="8" t="str">
        <f t="shared" si="27"/>
        <v>－</v>
      </c>
      <c r="I34" s="9"/>
      <c r="J34" s="7"/>
      <c r="K34" s="8" t="str">
        <f t="shared" si="0"/>
        <v>－</v>
      </c>
      <c r="L34" s="9"/>
      <c r="M34" s="7"/>
      <c r="N34" s="8" t="str">
        <f t="shared" si="1"/>
        <v>－</v>
      </c>
      <c r="O34" s="9"/>
      <c r="P34" s="7"/>
      <c r="Q34" s="8" t="str">
        <f t="shared" si="2"/>
        <v>－</v>
      </c>
      <c r="R34" s="9"/>
      <c r="S34" s="7"/>
      <c r="T34" s="8" t="str">
        <f t="shared" si="3"/>
        <v>－</v>
      </c>
      <c r="U34" s="9"/>
      <c r="V34" s="7"/>
      <c r="W34" s="8" t="str">
        <f t="shared" si="4"/>
        <v>－</v>
      </c>
      <c r="X34" s="9"/>
      <c r="Y34" s="7"/>
      <c r="Z34" s="8" t="str">
        <f t="shared" si="5"/>
        <v>－</v>
      </c>
      <c r="AA34" s="9"/>
      <c r="AB34" s="7"/>
      <c r="AC34" s="8" t="str">
        <f t="shared" si="6"/>
        <v>－</v>
      </c>
      <c r="AD34" s="9"/>
      <c r="AE34" s="7"/>
      <c r="AF34" s="8" t="str">
        <f t="shared" si="7"/>
        <v>－</v>
      </c>
      <c r="AG34" s="9"/>
      <c r="AH34" s="7"/>
      <c r="AI34" s="8" t="str">
        <f t="shared" si="8"/>
        <v>－</v>
      </c>
      <c r="AJ34" s="9"/>
      <c r="AK34" s="7"/>
      <c r="AL34" s="8" t="str">
        <f t="shared" si="9"/>
        <v>－</v>
      </c>
      <c r="AM34" s="9"/>
      <c r="AN34" s="7"/>
      <c r="AO34" s="8" t="str">
        <f t="shared" si="10"/>
        <v>－</v>
      </c>
      <c r="AP34" s="9"/>
      <c r="AQ34" s="7"/>
      <c r="AR34" s="8" t="str">
        <f t="shared" si="11"/>
        <v>－</v>
      </c>
      <c r="AS34" s="9"/>
      <c r="AT34" s="120"/>
      <c r="AU34" s="121"/>
      <c r="AV34" s="129"/>
      <c r="AW34" s="7"/>
      <c r="AX34" s="8" t="str">
        <f t="shared" si="13"/>
        <v>－</v>
      </c>
      <c r="AY34" s="9"/>
      <c r="AZ34" s="7"/>
      <c r="BA34" s="8" t="str">
        <f t="shared" si="14"/>
        <v>－</v>
      </c>
      <c r="BB34" s="9"/>
      <c r="BC34" s="7"/>
      <c r="BD34" s="8" t="str">
        <f t="shared" si="15"/>
        <v>－</v>
      </c>
      <c r="BE34" s="9"/>
      <c r="BF34" s="7"/>
      <c r="BG34" s="8" t="str">
        <f t="shared" si="16"/>
        <v>－</v>
      </c>
      <c r="BH34" s="9"/>
      <c r="BI34" s="7"/>
      <c r="BJ34" s="8" t="str">
        <f t="shared" si="17"/>
        <v>－</v>
      </c>
      <c r="BK34" s="8"/>
      <c r="BL34" s="130"/>
      <c r="BM34" s="125"/>
      <c r="BN34" s="125"/>
      <c r="BO34" s="124"/>
      <c r="BP34" s="125"/>
      <c r="BQ34" s="125"/>
      <c r="BR34" s="125"/>
      <c r="BS34" s="125"/>
      <c r="BT34" s="126"/>
    </row>
    <row r="35" spans="2:72" x14ac:dyDescent="0.2">
      <c r="B35" s="114">
        <v>16</v>
      </c>
      <c r="C35" s="116" t="s">
        <v>25</v>
      </c>
      <c r="D35" s="4"/>
      <c r="E35" s="5" t="str">
        <f t="shared" si="18"/>
        <v>－</v>
      </c>
      <c r="F35" s="6"/>
      <c r="G35" s="4"/>
      <c r="H35" s="5" t="str">
        <f t="shared" si="27"/>
        <v>－</v>
      </c>
      <c r="I35" s="6"/>
      <c r="J35" s="4"/>
      <c r="K35" s="5" t="str">
        <f t="shared" si="0"/>
        <v>－</v>
      </c>
      <c r="L35" s="6"/>
      <c r="M35" s="4"/>
      <c r="N35" s="5" t="str">
        <f t="shared" si="1"/>
        <v>－</v>
      </c>
      <c r="O35" s="6"/>
      <c r="P35" s="4"/>
      <c r="Q35" s="5" t="str">
        <f t="shared" si="2"/>
        <v>－</v>
      </c>
      <c r="R35" s="6"/>
      <c r="S35" s="4"/>
      <c r="T35" s="5" t="str">
        <f t="shared" si="3"/>
        <v>－</v>
      </c>
      <c r="U35" s="6"/>
      <c r="V35" s="4"/>
      <c r="W35" s="5" t="str">
        <f t="shared" si="4"/>
        <v>－</v>
      </c>
      <c r="X35" s="6"/>
      <c r="Y35" s="4"/>
      <c r="Z35" s="5" t="str">
        <f t="shared" si="5"/>
        <v>－</v>
      </c>
      <c r="AA35" s="6"/>
      <c r="AB35" s="4"/>
      <c r="AC35" s="5" t="str">
        <f t="shared" si="6"/>
        <v>－</v>
      </c>
      <c r="AD35" s="6"/>
      <c r="AE35" s="4"/>
      <c r="AF35" s="5" t="str">
        <f t="shared" si="7"/>
        <v>－</v>
      </c>
      <c r="AG35" s="6"/>
      <c r="AH35" s="4"/>
      <c r="AI35" s="5" t="str">
        <f t="shared" si="8"/>
        <v>－</v>
      </c>
      <c r="AJ35" s="6"/>
      <c r="AK35" s="4"/>
      <c r="AL35" s="5" t="str">
        <f t="shared" si="9"/>
        <v>－</v>
      </c>
      <c r="AM35" s="6"/>
      <c r="AN35" s="4"/>
      <c r="AO35" s="5" t="str">
        <f t="shared" si="10"/>
        <v>－</v>
      </c>
      <c r="AP35" s="6"/>
      <c r="AQ35" s="4"/>
      <c r="AR35" s="5" t="str">
        <f t="shared" si="11"/>
        <v>－</v>
      </c>
      <c r="AS35" s="6"/>
      <c r="AT35" s="4"/>
      <c r="AU35" s="5" t="str">
        <f t="shared" si="12"/>
        <v>－</v>
      </c>
      <c r="AV35" s="6"/>
      <c r="AW35" s="118"/>
      <c r="AX35" s="119"/>
      <c r="AY35" s="128"/>
      <c r="AZ35" s="4"/>
      <c r="BA35" s="5" t="str">
        <f t="shared" si="14"/>
        <v>－</v>
      </c>
      <c r="BB35" s="6"/>
      <c r="BC35" s="4"/>
      <c r="BD35" s="5" t="str">
        <f t="shared" si="15"/>
        <v>－</v>
      </c>
      <c r="BE35" s="6"/>
      <c r="BF35" s="4"/>
      <c r="BG35" s="5" t="str">
        <f t="shared" si="16"/>
        <v>－</v>
      </c>
      <c r="BH35" s="6"/>
      <c r="BI35" s="4"/>
      <c r="BJ35" s="5" t="str">
        <f t="shared" si="17"/>
        <v>－</v>
      </c>
      <c r="BK35" s="5"/>
      <c r="BL35" s="122">
        <f t="shared" ref="BL35" si="146">COUNTIF(D35:BK36,"○")</f>
        <v>0</v>
      </c>
      <c r="BM35" s="110">
        <f t="shared" ref="BM35" si="147">COUNTIF(D35:BK36,"△")</f>
        <v>0</v>
      </c>
      <c r="BN35" s="110">
        <f t="shared" ref="BN35" si="148">COUNTIF(D35:BK36,"●")</f>
        <v>0</v>
      </c>
      <c r="BO35" s="108">
        <f t="shared" ref="BO35" si="149">IF(ISERROR(BL35/(BL35+BN35)),0,BL35/(BL35+BN35))*1000</f>
        <v>0</v>
      </c>
      <c r="BP35" s="110">
        <f t="shared" ref="BP35" si="150">BL35*3+BM35*1</f>
        <v>0</v>
      </c>
      <c r="BQ35" s="110">
        <f t="shared" ref="BQ35" si="151">SUM(D35,G35,J35,M35,P35,S35,V35,Y35,AB35,AE35,AH35,AK35,AN35,AQ35,AT35,AW35,AZ35,BC35,BF35,BI35)+SUM(D36,G36,J36,M36,P36,S36,V36,Y36,AB36,AE36,AH36,AK36,AN36,AQ36,AT36,AW36,AZ36,BC36,BF36,BI36)</f>
        <v>0</v>
      </c>
      <c r="BR35" s="110">
        <f t="shared" ref="BR35" si="152">SUM(F35,I35,L35,O35,R35,U35,X35,AA35,AD35,AG35,AJ35,AM35,AP35,AS35,AV35,AY35,BB35,BE35,BH35,BK35)+SUM(F36,I36,L36,O36,R36,U36,X36,AA36,AD36,AG36,AJ36,AM36,AP36,AS36,AV36,AY36,BB36,BE36,BH36,BK36)</f>
        <v>0</v>
      </c>
      <c r="BS35" s="110">
        <f t="shared" ref="BS35" si="153">BQ35-BR35</f>
        <v>0</v>
      </c>
      <c r="BT35" s="112">
        <f t="shared" ref="BT35" si="154">IFERROR(_xlfn.RANK.EQ(BP35,$BP$5:$BP$44),"")</f>
        <v>1</v>
      </c>
    </row>
    <row r="36" spans="2:72" x14ac:dyDescent="0.2">
      <c r="B36" s="115"/>
      <c r="C36" s="116"/>
      <c r="D36" s="7"/>
      <c r="E36" s="8" t="str">
        <f t="shared" si="18"/>
        <v>－</v>
      </c>
      <c r="F36" s="9"/>
      <c r="G36" s="7"/>
      <c r="H36" s="8" t="str">
        <f t="shared" si="27"/>
        <v>－</v>
      </c>
      <c r="I36" s="9"/>
      <c r="J36" s="7"/>
      <c r="K36" s="8" t="str">
        <f t="shared" si="0"/>
        <v>－</v>
      </c>
      <c r="L36" s="9"/>
      <c r="M36" s="7"/>
      <c r="N36" s="8" t="str">
        <f t="shared" si="1"/>
        <v>－</v>
      </c>
      <c r="O36" s="9"/>
      <c r="P36" s="7"/>
      <c r="Q36" s="8" t="str">
        <f t="shared" si="2"/>
        <v>－</v>
      </c>
      <c r="R36" s="9"/>
      <c r="S36" s="7"/>
      <c r="T36" s="8" t="str">
        <f t="shared" si="3"/>
        <v>－</v>
      </c>
      <c r="U36" s="9"/>
      <c r="V36" s="7"/>
      <c r="W36" s="8" t="str">
        <f t="shared" si="4"/>
        <v>－</v>
      </c>
      <c r="X36" s="9"/>
      <c r="Y36" s="7"/>
      <c r="Z36" s="8" t="str">
        <f t="shared" si="5"/>
        <v>－</v>
      </c>
      <c r="AA36" s="9"/>
      <c r="AB36" s="7"/>
      <c r="AC36" s="8" t="str">
        <f t="shared" si="6"/>
        <v>－</v>
      </c>
      <c r="AD36" s="9"/>
      <c r="AE36" s="7"/>
      <c r="AF36" s="8" t="str">
        <f t="shared" si="7"/>
        <v>－</v>
      </c>
      <c r="AG36" s="9"/>
      <c r="AH36" s="7"/>
      <c r="AI36" s="8" t="str">
        <f t="shared" si="8"/>
        <v>－</v>
      </c>
      <c r="AJ36" s="9"/>
      <c r="AK36" s="7"/>
      <c r="AL36" s="8" t="str">
        <f t="shared" si="9"/>
        <v>－</v>
      </c>
      <c r="AM36" s="9"/>
      <c r="AN36" s="7"/>
      <c r="AO36" s="8" t="str">
        <f t="shared" si="10"/>
        <v>－</v>
      </c>
      <c r="AP36" s="9"/>
      <c r="AQ36" s="7"/>
      <c r="AR36" s="8" t="str">
        <f t="shared" si="11"/>
        <v>－</v>
      </c>
      <c r="AS36" s="9"/>
      <c r="AT36" s="7"/>
      <c r="AU36" s="8" t="str">
        <f t="shared" si="12"/>
        <v>－</v>
      </c>
      <c r="AV36" s="9"/>
      <c r="AW36" s="120"/>
      <c r="AX36" s="121"/>
      <c r="AY36" s="129"/>
      <c r="AZ36" s="7"/>
      <c r="BA36" s="8" t="str">
        <f t="shared" si="14"/>
        <v>－</v>
      </c>
      <c r="BB36" s="9"/>
      <c r="BC36" s="7"/>
      <c r="BD36" s="8" t="str">
        <f t="shared" si="15"/>
        <v>－</v>
      </c>
      <c r="BE36" s="9"/>
      <c r="BF36" s="7"/>
      <c r="BG36" s="8" t="str">
        <f t="shared" si="16"/>
        <v>－</v>
      </c>
      <c r="BH36" s="9"/>
      <c r="BI36" s="7"/>
      <c r="BJ36" s="8" t="str">
        <f t="shared" si="17"/>
        <v>－</v>
      </c>
      <c r="BK36" s="8"/>
      <c r="BL36" s="130"/>
      <c r="BM36" s="125"/>
      <c r="BN36" s="125"/>
      <c r="BO36" s="124"/>
      <c r="BP36" s="125"/>
      <c r="BQ36" s="125"/>
      <c r="BR36" s="125"/>
      <c r="BS36" s="125"/>
      <c r="BT36" s="126"/>
    </row>
    <row r="37" spans="2:72" x14ac:dyDescent="0.2">
      <c r="B37" s="114">
        <v>17</v>
      </c>
      <c r="C37" s="127" t="s">
        <v>26</v>
      </c>
      <c r="D37" s="4"/>
      <c r="E37" s="5" t="str">
        <f t="shared" si="18"/>
        <v>－</v>
      </c>
      <c r="F37" s="6"/>
      <c r="G37" s="4"/>
      <c r="H37" s="5" t="str">
        <f t="shared" si="27"/>
        <v>－</v>
      </c>
      <c r="I37" s="6"/>
      <c r="J37" s="4"/>
      <c r="K37" s="5" t="str">
        <f t="shared" si="0"/>
        <v>－</v>
      </c>
      <c r="L37" s="6"/>
      <c r="M37" s="4"/>
      <c r="N37" s="5" t="str">
        <f t="shared" si="1"/>
        <v>－</v>
      </c>
      <c r="O37" s="6"/>
      <c r="P37" s="4"/>
      <c r="Q37" s="5" t="str">
        <f t="shared" si="2"/>
        <v>－</v>
      </c>
      <c r="R37" s="6"/>
      <c r="S37" s="4"/>
      <c r="T37" s="5" t="str">
        <f t="shared" si="3"/>
        <v>－</v>
      </c>
      <c r="U37" s="6"/>
      <c r="V37" s="4"/>
      <c r="W37" s="5" t="str">
        <f t="shared" si="4"/>
        <v>－</v>
      </c>
      <c r="X37" s="6"/>
      <c r="Y37" s="4"/>
      <c r="Z37" s="5" t="str">
        <f t="shared" si="5"/>
        <v>－</v>
      </c>
      <c r="AA37" s="6"/>
      <c r="AB37" s="4"/>
      <c r="AC37" s="5" t="str">
        <f t="shared" si="6"/>
        <v>－</v>
      </c>
      <c r="AD37" s="6"/>
      <c r="AE37" s="4"/>
      <c r="AF37" s="5" t="str">
        <f t="shared" si="7"/>
        <v>－</v>
      </c>
      <c r="AG37" s="6"/>
      <c r="AH37" s="4"/>
      <c r="AI37" s="5" t="str">
        <f t="shared" si="8"/>
        <v>－</v>
      </c>
      <c r="AJ37" s="6"/>
      <c r="AK37" s="4"/>
      <c r="AL37" s="5" t="str">
        <f t="shared" si="9"/>
        <v>－</v>
      </c>
      <c r="AM37" s="6"/>
      <c r="AN37" s="4"/>
      <c r="AO37" s="5" t="str">
        <f t="shared" si="10"/>
        <v>－</v>
      </c>
      <c r="AP37" s="6"/>
      <c r="AQ37" s="4"/>
      <c r="AR37" s="5" t="str">
        <f t="shared" si="11"/>
        <v>－</v>
      </c>
      <c r="AS37" s="6"/>
      <c r="AT37" s="4"/>
      <c r="AU37" s="5" t="str">
        <f t="shared" si="12"/>
        <v>－</v>
      </c>
      <c r="AV37" s="6"/>
      <c r="AW37" s="4"/>
      <c r="AX37" s="5" t="str">
        <f t="shared" si="13"/>
        <v>－</v>
      </c>
      <c r="AY37" s="6"/>
      <c r="AZ37" s="118"/>
      <c r="BA37" s="119"/>
      <c r="BB37" s="128"/>
      <c r="BC37" s="4"/>
      <c r="BD37" s="5" t="str">
        <f t="shared" si="15"/>
        <v>－</v>
      </c>
      <c r="BE37" s="6"/>
      <c r="BF37" s="4"/>
      <c r="BG37" s="5" t="str">
        <f t="shared" si="16"/>
        <v>－</v>
      </c>
      <c r="BH37" s="6"/>
      <c r="BI37" s="4"/>
      <c r="BJ37" s="5" t="str">
        <f t="shared" si="17"/>
        <v>－</v>
      </c>
      <c r="BK37" s="5"/>
      <c r="BL37" s="122">
        <f t="shared" ref="BL37" si="155">COUNTIF(D37:BK38,"○")</f>
        <v>0</v>
      </c>
      <c r="BM37" s="110">
        <f t="shared" ref="BM37" si="156">COUNTIF(D37:BK38,"△")</f>
        <v>0</v>
      </c>
      <c r="BN37" s="110">
        <f t="shared" ref="BN37" si="157">COUNTIF(D37:BK38,"●")</f>
        <v>0</v>
      </c>
      <c r="BO37" s="108">
        <f t="shared" ref="BO37" si="158">IF(ISERROR(BL37/(BL37+BN37)),0,BL37/(BL37+BN37))*1000</f>
        <v>0</v>
      </c>
      <c r="BP37" s="110">
        <f t="shared" ref="BP37" si="159">BL37*3+BM37*1</f>
        <v>0</v>
      </c>
      <c r="BQ37" s="110">
        <f t="shared" ref="BQ37" si="160">SUM(D37,G37,J37,M37,P37,S37,V37,Y37,AB37,AE37,AH37,AK37,AN37,AQ37,AT37,AW37,AZ37,BC37,BF37,BI37)+SUM(D38,G38,J38,M38,P38,S38,V38,Y38,AB38,AE38,AH38,AK38,AN38,AQ38,AT38,AW38,AZ38,BC38,BF38,BI38)</f>
        <v>0</v>
      </c>
      <c r="BR37" s="110">
        <f t="shared" ref="BR37" si="161">SUM(F37,I37,L37,O37,R37,U37,X37,AA37,AD37,AG37,AJ37,AM37,AP37,AS37,AV37,AY37,BB37,BE37,BH37,BK37)+SUM(F38,I38,L38,O38,R38,U38,X38,AA38,AD38,AG38,AJ38,AM38,AP38,AS38,AV38,AY38,BB38,BE38,BH38,BK38)</f>
        <v>0</v>
      </c>
      <c r="BS37" s="110">
        <f t="shared" ref="BS37" si="162">BQ37-BR37</f>
        <v>0</v>
      </c>
      <c r="BT37" s="112">
        <f t="shared" ref="BT37" si="163">IFERROR(_xlfn.RANK.EQ(BP37,$BP$5:$BP$44),"")</f>
        <v>1</v>
      </c>
    </row>
    <row r="38" spans="2:72" x14ac:dyDescent="0.2">
      <c r="B38" s="115"/>
      <c r="C38" s="117"/>
      <c r="D38" s="7"/>
      <c r="E38" s="8" t="str">
        <f t="shared" si="18"/>
        <v>－</v>
      </c>
      <c r="F38" s="9"/>
      <c r="G38" s="7"/>
      <c r="H38" s="8" t="str">
        <f t="shared" si="27"/>
        <v>－</v>
      </c>
      <c r="I38" s="9"/>
      <c r="J38" s="7"/>
      <c r="K38" s="8" t="str">
        <f t="shared" si="0"/>
        <v>－</v>
      </c>
      <c r="L38" s="9"/>
      <c r="M38" s="7"/>
      <c r="N38" s="8" t="str">
        <f t="shared" si="1"/>
        <v>－</v>
      </c>
      <c r="O38" s="9"/>
      <c r="P38" s="7"/>
      <c r="Q38" s="8" t="str">
        <f t="shared" si="2"/>
        <v>－</v>
      </c>
      <c r="R38" s="9"/>
      <c r="S38" s="7"/>
      <c r="T38" s="8" t="str">
        <f t="shared" si="3"/>
        <v>－</v>
      </c>
      <c r="U38" s="9"/>
      <c r="V38" s="7"/>
      <c r="W38" s="8" t="str">
        <f t="shared" si="4"/>
        <v>－</v>
      </c>
      <c r="X38" s="9"/>
      <c r="Y38" s="7"/>
      <c r="Z38" s="8" t="str">
        <f t="shared" si="5"/>
        <v>－</v>
      </c>
      <c r="AA38" s="9"/>
      <c r="AB38" s="7"/>
      <c r="AC38" s="8" t="str">
        <f t="shared" si="6"/>
        <v>－</v>
      </c>
      <c r="AD38" s="9"/>
      <c r="AE38" s="7"/>
      <c r="AF38" s="8" t="str">
        <f t="shared" si="7"/>
        <v>－</v>
      </c>
      <c r="AG38" s="9"/>
      <c r="AH38" s="7"/>
      <c r="AI38" s="8" t="str">
        <f t="shared" si="8"/>
        <v>－</v>
      </c>
      <c r="AJ38" s="9"/>
      <c r="AK38" s="7"/>
      <c r="AL38" s="8" t="str">
        <f t="shared" si="9"/>
        <v>－</v>
      </c>
      <c r="AM38" s="9"/>
      <c r="AN38" s="7"/>
      <c r="AO38" s="8" t="str">
        <f t="shared" si="10"/>
        <v>－</v>
      </c>
      <c r="AP38" s="9"/>
      <c r="AQ38" s="7"/>
      <c r="AR38" s="8" t="str">
        <f t="shared" si="11"/>
        <v>－</v>
      </c>
      <c r="AS38" s="9"/>
      <c r="AT38" s="7"/>
      <c r="AU38" s="8" t="str">
        <f t="shared" si="12"/>
        <v>－</v>
      </c>
      <c r="AV38" s="9"/>
      <c r="AW38" s="7"/>
      <c r="AX38" s="8" t="str">
        <f t="shared" si="13"/>
        <v>－</v>
      </c>
      <c r="AY38" s="9"/>
      <c r="AZ38" s="120"/>
      <c r="BA38" s="121"/>
      <c r="BB38" s="129"/>
      <c r="BC38" s="7"/>
      <c r="BD38" s="8" t="str">
        <f t="shared" si="15"/>
        <v>－</v>
      </c>
      <c r="BE38" s="9"/>
      <c r="BF38" s="7"/>
      <c r="BG38" s="8" t="str">
        <f t="shared" si="16"/>
        <v>－</v>
      </c>
      <c r="BH38" s="9"/>
      <c r="BI38" s="7"/>
      <c r="BJ38" s="8" t="str">
        <f t="shared" si="17"/>
        <v>－</v>
      </c>
      <c r="BK38" s="8"/>
      <c r="BL38" s="130"/>
      <c r="BM38" s="125"/>
      <c r="BN38" s="125"/>
      <c r="BO38" s="124"/>
      <c r="BP38" s="125"/>
      <c r="BQ38" s="125"/>
      <c r="BR38" s="125"/>
      <c r="BS38" s="125"/>
      <c r="BT38" s="126"/>
    </row>
    <row r="39" spans="2:72" x14ac:dyDescent="0.2">
      <c r="B39" s="114">
        <v>18</v>
      </c>
      <c r="C39" s="116" t="s">
        <v>27</v>
      </c>
      <c r="D39" s="4"/>
      <c r="E39" s="5" t="str">
        <f t="shared" si="18"/>
        <v>－</v>
      </c>
      <c r="F39" s="6"/>
      <c r="G39" s="4"/>
      <c r="H39" s="5" t="str">
        <f t="shared" si="27"/>
        <v>－</v>
      </c>
      <c r="I39" s="6"/>
      <c r="J39" s="4"/>
      <c r="K39" s="5" t="str">
        <f t="shared" si="0"/>
        <v>－</v>
      </c>
      <c r="L39" s="6"/>
      <c r="M39" s="4"/>
      <c r="N39" s="5" t="str">
        <f t="shared" si="1"/>
        <v>－</v>
      </c>
      <c r="O39" s="6"/>
      <c r="P39" s="4"/>
      <c r="Q39" s="5" t="str">
        <f t="shared" si="2"/>
        <v>－</v>
      </c>
      <c r="R39" s="6"/>
      <c r="S39" s="4"/>
      <c r="T39" s="5" t="str">
        <f t="shared" si="3"/>
        <v>－</v>
      </c>
      <c r="U39" s="6"/>
      <c r="V39" s="4"/>
      <c r="W39" s="5" t="str">
        <f t="shared" si="4"/>
        <v>－</v>
      </c>
      <c r="X39" s="6"/>
      <c r="Y39" s="4"/>
      <c r="Z39" s="5" t="str">
        <f t="shared" si="5"/>
        <v>－</v>
      </c>
      <c r="AA39" s="6"/>
      <c r="AB39" s="4"/>
      <c r="AC39" s="5" t="str">
        <f t="shared" si="6"/>
        <v>－</v>
      </c>
      <c r="AD39" s="6"/>
      <c r="AE39" s="4"/>
      <c r="AF39" s="5" t="str">
        <f t="shared" si="7"/>
        <v>－</v>
      </c>
      <c r="AG39" s="6"/>
      <c r="AH39" s="4"/>
      <c r="AI39" s="5" t="str">
        <f t="shared" si="8"/>
        <v>－</v>
      </c>
      <c r="AJ39" s="6"/>
      <c r="AK39" s="4"/>
      <c r="AL39" s="5" t="str">
        <f t="shared" si="9"/>
        <v>－</v>
      </c>
      <c r="AM39" s="6"/>
      <c r="AN39" s="4"/>
      <c r="AO39" s="5" t="str">
        <f t="shared" si="10"/>
        <v>－</v>
      </c>
      <c r="AP39" s="6"/>
      <c r="AQ39" s="4"/>
      <c r="AR39" s="5" t="str">
        <f t="shared" si="11"/>
        <v>－</v>
      </c>
      <c r="AS39" s="6"/>
      <c r="AT39" s="4"/>
      <c r="AU39" s="5" t="str">
        <f t="shared" si="12"/>
        <v>－</v>
      </c>
      <c r="AV39" s="6"/>
      <c r="AW39" s="4"/>
      <c r="AX39" s="5" t="str">
        <f t="shared" si="13"/>
        <v>－</v>
      </c>
      <c r="AY39" s="6"/>
      <c r="AZ39" s="4"/>
      <c r="BA39" s="5" t="str">
        <f t="shared" si="14"/>
        <v>－</v>
      </c>
      <c r="BB39" s="6"/>
      <c r="BC39" s="118"/>
      <c r="BD39" s="119"/>
      <c r="BE39" s="128"/>
      <c r="BF39" s="4"/>
      <c r="BG39" s="5" t="str">
        <f t="shared" si="16"/>
        <v>－</v>
      </c>
      <c r="BH39" s="6"/>
      <c r="BI39" s="4"/>
      <c r="BJ39" s="5" t="str">
        <f t="shared" si="17"/>
        <v>－</v>
      </c>
      <c r="BK39" s="5"/>
      <c r="BL39" s="122">
        <f t="shared" ref="BL39" si="164">COUNTIF(D39:BK40,"○")</f>
        <v>0</v>
      </c>
      <c r="BM39" s="110">
        <f t="shared" ref="BM39" si="165">COUNTIF(D39:BK40,"△")</f>
        <v>0</v>
      </c>
      <c r="BN39" s="110">
        <f t="shared" ref="BN39" si="166">COUNTIF(D39:BK40,"●")</f>
        <v>0</v>
      </c>
      <c r="BO39" s="108">
        <f t="shared" ref="BO39" si="167">IF(ISERROR(BL39/(BL39+BN39)),0,BL39/(BL39+BN39))*1000</f>
        <v>0</v>
      </c>
      <c r="BP39" s="110">
        <f t="shared" ref="BP39" si="168">BL39*3+BM39*1</f>
        <v>0</v>
      </c>
      <c r="BQ39" s="110">
        <f t="shared" ref="BQ39" si="169">SUM(D39,G39,J39,M39,P39,S39,V39,Y39,AB39,AE39,AH39,AK39,AN39,AQ39,AT39,AW39,AZ39,BC39,BF39,BI39)+SUM(D40,G40,J40,M40,P40,S40,V40,Y40,AB40,AE40,AH40,AK40,AN40,AQ40,AT40,AW40,AZ40,BC40,BF40,BI40)</f>
        <v>0</v>
      </c>
      <c r="BR39" s="110">
        <f t="shared" ref="BR39" si="170">SUM(F39,I39,L39,O39,R39,U39,X39,AA39,AD39,AG39,AJ39,AM39,AP39,AS39,AV39,AY39,BB39,BE39,BH39,BK39)+SUM(F40,I40,L40,O40,R40,U40,X40,AA40,AD40,AG40,AJ40,AM40,AP40,AS40,AV40,AY40,BB40,BE40,BH40,BK40)</f>
        <v>0</v>
      </c>
      <c r="BS39" s="110">
        <f t="shared" ref="BS39" si="171">BQ39-BR39</f>
        <v>0</v>
      </c>
      <c r="BT39" s="112">
        <f t="shared" ref="BT39" si="172">IFERROR(_xlfn.RANK.EQ(BP39,$BP$5:$BP$44),"")</f>
        <v>1</v>
      </c>
    </row>
    <row r="40" spans="2:72" x14ac:dyDescent="0.2">
      <c r="B40" s="115"/>
      <c r="C40" s="116"/>
      <c r="D40" s="7"/>
      <c r="E40" s="8" t="str">
        <f t="shared" si="18"/>
        <v>－</v>
      </c>
      <c r="F40" s="9"/>
      <c r="G40" s="7"/>
      <c r="H40" s="8" t="str">
        <f t="shared" si="27"/>
        <v>－</v>
      </c>
      <c r="I40" s="9"/>
      <c r="J40" s="7"/>
      <c r="K40" s="8" t="str">
        <f t="shared" si="0"/>
        <v>－</v>
      </c>
      <c r="L40" s="9"/>
      <c r="M40" s="7"/>
      <c r="N40" s="8" t="str">
        <f t="shared" si="1"/>
        <v>－</v>
      </c>
      <c r="O40" s="9"/>
      <c r="P40" s="7"/>
      <c r="Q40" s="8" t="str">
        <f t="shared" si="2"/>
        <v>－</v>
      </c>
      <c r="R40" s="9"/>
      <c r="S40" s="7"/>
      <c r="T40" s="8" t="str">
        <f t="shared" si="3"/>
        <v>－</v>
      </c>
      <c r="U40" s="9"/>
      <c r="V40" s="7"/>
      <c r="W40" s="8" t="str">
        <f t="shared" si="4"/>
        <v>－</v>
      </c>
      <c r="X40" s="9"/>
      <c r="Y40" s="7"/>
      <c r="Z40" s="8" t="str">
        <f t="shared" si="5"/>
        <v>－</v>
      </c>
      <c r="AA40" s="9"/>
      <c r="AB40" s="7"/>
      <c r="AC40" s="8" t="str">
        <f t="shared" si="6"/>
        <v>－</v>
      </c>
      <c r="AD40" s="9"/>
      <c r="AE40" s="7"/>
      <c r="AF40" s="8" t="str">
        <f t="shared" si="7"/>
        <v>－</v>
      </c>
      <c r="AG40" s="9"/>
      <c r="AH40" s="7"/>
      <c r="AI40" s="8" t="str">
        <f t="shared" si="8"/>
        <v>－</v>
      </c>
      <c r="AJ40" s="9"/>
      <c r="AK40" s="7"/>
      <c r="AL40" s="8" t="str">
        <f t="shared" si="9"/>
        <v>－</v>
      </c>
      <c r="AM40" s="9"/>
      <c r="AN40" s="7"/>
      <c r="AO40" s="8" t="str">
        <f t="shared" si="10"/>
        <v>－</v>
      </c>
      <c r="AP40" s="9"/>
      <c r="AQ40" s="7"/>
      <c r="AR40" s="8" t="str">
        <f t="shared" si="11"/>
        <v>－</v>
      </c>
      <c r="AS40" s="9"/>
      <c r="AT40" s="7"/>
      <c r="AU40" s="8" t="str">
        <f t="shared" si="12"/>
        <v>－</v>
      </c>
      <c r="AV40" s="9"/>
      <c r="AW40" s="7"/>
      <c r="AX40" s="8" t="str">
        <f t="shared" si="13"/>
        <v>－</v>
      </c>
      <c r="AY40" s="9"/>
      <c r="AZ40" s="7"/>
      <c r="BA40" s="8" t="str">
        <f t="shared" si="14"/>
        <v>－</v>
      </c>
      <c r="BB40" s="9"/>
      <c r="BC40" s="120"/>
      <c r="BD40" s="121"/>
      <c r="BE40" s="129"/>
      <c r="BF40" s="7"/>
      <c r="BG40" s="8" t="str">
        <f t="shared" si="16"/>
        <v>－</v>
      </c>
      <c r="BH40" s="9"/>
      <c r="BI40" s="7"/>
      <c r="BJ40" s="8" t="str">
        <f t="shared" si="17"/>
        <v>－</v>
      </c>
      <c r="BK40" s="8"/>
      <c r="BL40" s="130"/>
      <c r="BM40" s="125"/>
      <c r="BN40" s="125"/>
      <c r="BO40" s="124"/>
      <c r="BP40" s="125"/>
      <c r="BQ40" s="125"/>
      <c r="BR40" s="125"/>
      <c r="BS40" s="125"/>
      <c r="BT40" s="126"/>
    </row>
    <row r="41" spans="2:72" x14ac:dyDescent="0.2">
      <c r="B41" s="114">
        <v>19</v>
      </c>
      <c r="C41" s="127" t="s">
        <v>28</v>
      </c>
      <c r="D41" s="4"/>
      <c r="E41" s="5" t="str">
        <f t="shared" si="18"/>
        <v>－</v>
      </c>
      <c r="F41" s="6"/>
      <c r="G41" s="4"/>
      <c r="H41" s="5" t="str">
        <f t="shared" si="27"/>
        <v>－</v>
      </c>
      <c r="I41" s="6"/>
      <c r="J41" s="4"/>
      <c r="K41" s="5" t="str">
        <f t="shared" si="0"/>
        <v>－</v>
      </c>
      <c r="L41" s="6"/>
      <c r="M41" s="4"/>
      <c r="N41" s="5" t="str">
        <f t="shared" si="1"/>
        <v>－</v>
      </c>
      <c r="O41" s="6"/>
      <c r="P41" s="4"/>
      <c r="Q41" s="5" t="str">
        <f t="shared" si="2"/>
        <v>－</v>
      </c>
      <c r="R41" s="6"/>
      <c r="S41" s="4"/>
      <c r="T41" s="5" t="str">
        <f t="shared" si="3"/>
        <v>－</v>
      </c>
      <c r="U41" s="6"/>
      <c r="V41" s="4"/>
      <c r="W41" s="5" t="str">
        <f t="shared" si="4"/>
        <v>－</v>
      </c>
      <c r="X41" s="6"/>
      <c r="Y41" s="4"/>
      <c r="Z41" s="5" t="str">
        <f t="shared" si="5"/>
        <v>－</v>
      </c>
      <c r="AA41" s="6"/>
      <c r="AB41" s="4"/>
      <c r="AC41" s="5" t="str">
        <f t="shared" si="6"/>
        <v>－</v>
      </c>
      <c r="AD41" s="6"/>
      <c r="AE41" s="4"/>
      <c r="AF41" s="5" t="str">
        <f t="shared" si="7"/>
        <v>－</v>
      </c>
      <c r="AG41" s="6"/>
      <c r="AH41" s="4"/>
      <c r="AI41" s="5" t="str">
        <f t="shared" si="8"/>
        <v>－</v>
      </c>
      <c r="AJ41" s="6"/>
      <c r="AK41" s="4"/>
      <c r="AL41" s="5" t="str">
        <f t="shared" si="9"/>
        <v>－</v>
      </c>
      <c r="AM41" s="6"/>
      <c r="AN41" s="4"/>
      <c r="AO41" s="5" t="str">
        <f t="shared" si="10"/>
        <v>－</v>
      </c>
      <c r="AP41" s="6"/>
      <c r="AQ41" s="4"/>
      <c r="AR41" s="5" t="str">
        <f t="shared" si="11"/>
        <v>－</v>
      </c>
      <c r="AS41" s="6"/>
      <c r="AT41" s="4"/>
      <c r="AU41" s="5" t="str">
        <f t="shared" si="12"/>
        <v>－</v>
      </c>
      <c r="AV41" s="6"/>
      <c r="AW41" s="4"/>
      <c r="AX41" s="5" t="str">
        <f t="shared" si="13"/>
        <v>－</v>
      </c>
      <c r="AY41" s="6"/>
      <c r="AZ41" s="4"/>
      <c r="BA41" s="5" t="str">
        <f t="shared" si="14"/>
        <v>－</v>
      </c>
      <c r="BB41" s="6"/>
      <c r="BC41" s="4"/>
      <c r="BD41" s="5" t="str">
        <f t="shared" si="15"/>
        <v>－</v>
      </c>
      <c r="BE41" s="6"/>
      <c r="BF41" s="118"/>
      <c r="BG41" s="119"/>
      <c r="BH41" s="128"/>
      <c r="BI41" s="4"/>
      <c r="BJ41" s="5" t="str">
        <f t="shared" si="17"/>
        <v>－</v>
      </c>
      <c r="BK41" s="5"/>
      <c r="BL41" s="122">
        <f t="shared" ref="BL41" si="173">COUNTIF(D41:BK42,"○")</f>
        <v>0</v>
      </c>
      <c r="BM41" s="110">
        <f t="shared" ref="BM41" si="174">COUNTIF(D41:BK42,"△")</f>
        <v>0</v>
      </c>
      <c r="BN41" s="110">
        <f t="shared" ref="BN41" si="175">COUNTIF(D41:BK42,"●")</f>
        <v>0</v>
      </c>
      <c r="BO41" s="108">
        <f t="shared" ref="BO41" si="176">IF(ISERROR(BL41/(BL41+BN41)),0,BL41/(BL41+BN41))*1000</f>
        <v>0</v>
      </c>
      <c r="BP41" s="110">
        <f t="shared" ref="BP41" si="177">BL41*3+BM41*1</f>
        <v>0</v>
      </c>
      <c r="BQ41" s="110">
        <f t="shared" ref="BQ41" si="178">SUM(D41,G41,J41,M41,P41,S41,V41,Y41,AB41,AE41,AH41,AK41,AN41,AQ41,AT41,AW41,AZ41,BC41,BF41,BI41)+SUM(D42,G42,J42,M42,P42,S42,V42,Y42,AB42,AE42,AH42,AK42,AN42,AQ42,AT42,AW42,AZ42,BC42,BF42,BI42)</f>
        <v>0</v>
      </c>
      <c r="BR41" s="110">
        <f t="shared" ref="BR41" si="179">SUM(F41,I41,L41,O41,R41,U41,X41,AA41,AD41,AG41,AJ41,AM41,AP41,AS41,AV41,AY41,BB41,BE41,BH41,BK41)+SUM(F42,I42,L42,O42,R42,U42,X42,AA42,AD42,AG42,AJ42,AM42,AP42,AS42,AV42,AY42,BB42,BE42,BH42,BK42)</f>
        <v>0</v>
      </c>
      <c r="BS41" s="110">
        <f t="shared" ref="BS41" si="180">BQ41-BR41</f>
        <v>0</v>
      </c>
      <c r="BT41" s="112">
        <f t="shared" ref="BT41" si="181">IFERROR(_xlfn.RANK.EQ(BP41,$BP$5:$BP$44),"")</f>
        <v>1</v>
      </c>
    </row>
    <row r="42" spans="2:72" x14ac:dyDescent="0.2">
      <c r="B42" s="115"/>
      <c r="C42" s="117"/>
      <c r="D42" s="7"/>
      <c r="E42" s="8" t="str">
        <f t="shared" si="18"/>
        <v>－</v>
      </c>
      <c r="F42" s="9"/>
      <c r="G42" s="7"/>
      <c r="H42" s="8" t="str">
        <f t="shared" si="27"/>
        <v>－</v>
      </c>
      <c r="I42" s="9"/>
      <c r="J42" s="7"/>
      <c r="K42" s="8" t="str">
        <f t="shared" si="0"/>
        <v>－</v>
      </c>
      <c r="L42" s="9"/>
      <c r="M42" s="7"/>
      <c r="N42" s="8" t="str">
        <f t="shared" si="1"/>
        <v>－</v>
      </c>
      <c r="O42" s="9"/>
      <c r="P42" s="7"/>
      <c r="Q42" s="8" t="str">
        <f t="shared" si="2"/>
        <v>－</v>
      </c>
      <c r="R42" s="9"/>
      <c r="S42" s="7"/>
      <c r="T42" s="8" t="str">
        <f t="shared" si="3"/>
        <v>－</v>
      </c>
      <c r="U42" s="9"/>
      <c r="V42" s="7"/>
      <c r="W42" s="8" t="str">
        <f t="shared" si="4"/>
        <v>－</v>
      </c>
      <c r="X42" s="9"/>
      <c r="Y42" s="7"/>
      <c r="Z42" s="8" t="str">
        <f t="shared" si="5"/>
        <v>－</v>
      </c>
      <c r="AA42" s="9"/>
      <c r="AB42" s="7"/>
      <c r="AC42" s="8" t="str">
        <f t="shared" si="6"/>
        <v>－</v>
      </c>
      <c r="AD42" s="9"/>
      <c r="AE42" s="7"/>
      <c r="AF42" s="8" t="str">
        <f t="shared" si="7"/>
        <v>－</v>
      </c>
      <c r="AG42" s="9"/>
      <c r="AH42" s="7"/>
      <c r="AI42" s="8" t="str">
        <f t="shared" si="8"/>
        <v>－</v>
      </c>
      <c r="AJ42" s="9"/>
      <c r="AK42" s="7"/>
      <c r="AL42" s="8" t="str">
        <f t="shared" si="9"/>
        <v>－</v>
      </c>
      <c r="AM42" s="9"/>
      <c r="AN42" s="7"/>
      <c r="AO42" s="8" t="str">
        <f t="shared" si="10"/>
        <v>－</v>
      </c>
      <c r="AP42" s="9"/>
      <c r="AQ42" s="7"/>
      <c r="AR42" s="8" t="str">
        <f t="shared" si="11"/>
        <v>－</v>
      </c>
      <c r="AS42" s="9"/>
      <c r="AT42" s="7"/>
      <c r="AU42" s="8" t="str">
        <f t="shared" si="12"/>
        <v>－</v>
      </c>
      <c r="AV42" s="9"/>
      <c r="AW42" s="7"/>
      <c r="AX42" s="8" t="str">
        <f t="shared" si="13"/>
        <v>－</v>
      </c>
      <c r="AY42" s="9"/>
      <c r="AZ42" s="7"/>
      <c r="BA42" s="8" t="str">
        <f t="shared" si="14"/>
        <v>－</v>
      </c>
      <c r="BB42" s="9"/>
      <c r="BC42" s="7"/>
      <c r="BD42" s="8" t="str">
        <f t="shared" si="15"/>
        <v>－</v>
      </c>
      <c r="BE42" s="9"/>
      <c r="BF42" s="120"/>
      <c r="BG42" s="121"/>
      <c r="BH42" s="129"/>
      <c r="BI42" s="7"/>
      <c r="BJ42" s="8" t="str">
        <f t="shared" si="17"/>
        <v>－</v>
      </c>
      <c r="BK42" s="8"/>
      <c r="BL42" s="130"/>
      <c r="BM42" s="125"/>
      <c r="BN42" s="125"/>
      <c r="BO42" s="124"/>
      <c r="BP42" s="125"/>
      <c r="BQ42" s="125"/>
      <c r="BR42" s="125"/>
      <c r="BS42" s="125"/>
      <c r="BT42" s="126"/>
    </row>
    <row r="43" spans="2:72" x14ac:dyDescent="0.2">
      <c r="B43" s="114">
        <v>20</v>
      </c>
      <c r="C43" s="116" t="s">
        <v>29</v>
      </c>
      <c r="D43" s="4"/>
      <c r="E43" s="5" t="str">
        <f t="shared" si="18"/>
        <v>－</v>
      </c>
      <c r="F43" s="6"/>
      <c r="G43" s="4"/>
      <c r="H43" s="5" t="str">
        <f t="shared" si="27"/>
        <v>－</v>
      </c>
      <c r="I43" s="6"/>
      <c r="J43" s="4"/>
      <c r="K43" s="5" t="str">
        <f t="shared" si="0"/>
        <v>－</v>
      </c>
      <c r="L43" s="6"/>
      <c r="M43" s="4"/>
      <c r="N43" s="5" t="str">
        <f t="shared" si="1"/>
        <v>－</v>
      </c>
      <c r="O43" s="6"/>
      <c r="P43" s="4"/>
      <c r="Q43" s="5" t="str">
        <f t="shared" si="2"/>
        <v>－</v>
      </c>
      <c r="R43" s="6"/>
      <c r="S43" s="4"/>
      <c r="T43" s="5" t="str">
        <f t="shared" si="3"/>
        <v>－</v>
      </c>
      <c r="U43" s="6"/>
      <c r="V43" s="4"/>
      <c r="W43" s="5" t="str">
        <f t="shared" si="4"/>
        <v>－</v>
      </c>
      <c r="X43" s="6"/>
      <c r="Y43" s="4"/>
      <c r="Z43" s="5" t="str">
        <f t="shared" si="5"/>
        <v>－</v>
      </c>
      <c r="AA43" s="6"/>
      <c r="AB43" s="4"/>
      <c r="AC43" s="5" t="str">
        <f t="shared" si="6"/>
        <v>－</v>
      </c>
      <c r="AD43" s="6"/>
      <c r="AE43" s="4"/>
      <c r="AF43" s="5" t="str">
        <f t="shared" si="7"/>
        <v>－</v>
      </c>
      <c r="AG43" s="6"/>
      <c r="AH43" s="4"/>
      <c r="AI43" s="5" t="str">
        <f t="shared" si="8"/>
        <v>－</v>
      </c>
      <c r="AJ43" s="6"/>
      <c r="AK43" s="4"/>
      <c r="AL43" s="5" t="str">
        <f t="shared" si="9"/>
        <v>－</v>
      </c>
      <c r="AM43" s="6"/>
      <c r="AN43" s="4"/>
      <c r="AO43" s="5" t="str">
        <f t="shared" si="10"/>
        <v>－</v>
      </c>
      <c r="AP43" s="6"/>
      <c r="AQ43" s="4"/>
      <c r="AR43" s="5" t="str">
        <f t="shared" si="11"/>
        <v>－</v>
      </c>
      <c r="AS43" s="6"/>
      <c r="AT43" s="4"/>
      <c r="AU43" s="5" t="str">
        <f t="shared" si="12"/>
        <v>－</v>
      </c>
      <c r="AV43" s="6"/>
      <c r="AW43" s="4"/>
      <c r="AX43" s="5" t="str">
        <f t="shared" si="13"/>
        <v>－</v>
      </c>
      <c r="AY43" s="6"/>
      <c r="AZ43" s="4"/>
      <c r="BA43" s="5" t="str">
        <f t="shared" si="14"/>
        <v>－</v>
      </c>
      <c r="BB43" s="6"/>
      <c r="BC43" s="4"/>
      <c r="BD43" s="5" t="str">
        <f t="shared" si="15"/>
        <v>－</v>
      </c>
      <c r="BE43" s="6"/>
      <c r="BF43" s="4"/>
      <c r="BG43" s="5" t="str">
        <f t="shared" si="16"/>
        <v>－</v>
      </c>
      <c r="BH43" s="6"/>
      <c r="BI43" s="118"/>
      <c r="BJ43" s="119"/>
      <c r="BK43" s="119"/>
      <c r="BL43" s="122">
        <f t="shared" ref="BL43" si="182">COUNTIF(D43:BK44,"○")</f>
        <v>0</v>
      </c>
      <c r="BM43" s="110">
        <f t="shared" ref="BM43" si="183">COUNTIF(D43:BK44,"△")</f>
        <v>0</v>
      </c>
      <c r="BN43" s="110">
        <f t="shared" ref="BN43" si="184">COUNTIF(D43:BK44,"●")</f>
        <v>0</v>
      </c>
      <c r="BO43" s="108">
        <f t="shared" ref="BO43" si="185">IF(ISERROR(BL43/(BL43+BN43)),0,BL43/(BL43+BN43))*1000</f>
        <v>0</v>
      </c>
      <c r="BP43" s="110">
        <f t="shared" ref="BP43" si="186">BL43*3+BM43*1</f>
        <v>0</v>
      </c>
      <c r="BQ43" s="110">
        <f t="shared" ref="BQ43" si="187">SUM(D43,G43,J43,M43,P43,S43,V43,Y43,AB43,AE43,AH43,AK43,AN43,AQ43,AT43,AW43,AZ43,BC43,BF43,BI43)+SUM(D44,G44,J44,M44,P44,S44,V44,Y44,AB44,AE44,AH44,AK44,AN44,AQ44,AT44,AW44,AZ44,BC44,BF44,BI44)</f>
        <v>0</v>
      </c>
      <c r="BR43" s="110">
        <f t="shared" ref="BR43" si="188">SUM(F43,I43,L43,O43,R43,U43,X43,AA43,AD43,AG43,AJ43,AM43,AP43,AS43,AV43,AY43,BB43,BE43,BH43,BK43)+SUM(F44,I44,L44,O44,R44,U44,X44,AA44,AD44,AG44,AJ44,AM44,AP44,AS44,AV44,AY44,BB44,BE44,BH44,BK44)</f>
        <v>0</v>
      </c>
      <c r="BS43" s="110">
        <f t="shared" ref="BS43" si="189">BQ43-BR43</f>
        <v>0</v>
      </c>
      <c r="BT43" s="112">
        <f>IFERROR(_xlfn.RANK.EQ(BP43,$BP$5:$BP$44),"")</f>
        <v>1</v>
      </c>
    </row>
    <row r="44" spans="2:72" x14ac:dyDescent="0.2">
      <c r="B44" s="115"/>
      <c r="C44" s="117"/>
      <c r="D44" s="7"/>
      <c r="E44" s="8" t="str">
        <f t="shared" si="18"/>
        <v>－</v>
      </c>
      <c r="F44" s="9"/>
      <c r="G44" s="7"/>
      <c r="H44" s="8" t="str">
        <f t="shared" si="27"/>
        <v>－</v>
      </c>
      <c r="I44" s="9"/>
      <c r="J44" s="7"/>
      <c r="K44" s="8" t="str">
        <f t="shared" si="0"/>
        <v>－</v>
      </c>
      <c r="L44" s="9"/>
      <c r="M44" s="7"/>
      <c r="N44" s="8" t="str">
        <f t="shared" si="1"/>
        <v>－</v>
      </c>
      <c r="O44" s="9"/>
      <c r="P44" s="7"/>
      <c r="Q44" s="8" t="str">
        <f t="shared" si="2"/>
        <v>－</v>
      </c>
      <c r="R44" s="9"/>
      <c r="S44" s="7"/>
      <c r="T44" s="8" t="str">
        <f t="shared" si="3"/>
        <v>－</v>
      </c>
      <c r="U44" s="9"/>
      <c r="V44" s="7"/>
      <c r="W44" s="8" t="str">
        <f t="shared" si="4"/>
        <v>－</v>
      </c>
      <c r="X44" s="9"/>
      <c r="Y44" s="7"/>
      <c r="Z44" s="8" t="str">
        <f t="shared" si="5"/>
        <v>－</v>
      </c>
      <c r="AA44" s="9"/>
      <c r="AB44" s="7"/>
      <c r="AC44" s="8" t="str">
        <f t="shared" si="6"/>
        <v>－</v>
      </c>
      <c r="AD44" s="9"/>
      <c r="AE44" s="7"/>
      <c r="AF44" s="8" t="str">
        <f t="shared" si="7"/>
        <v>－</v>
      </c>
      <c r="AG44" s="9"/>
      <c r="AH44" s="7"/>
      <c r="AI44" s="8" t="str">
        <f t="shared" si="8"/>
        <v>－</v>
      </c>
      <c r="AJ44" s="9"/>
      <c r="AK44" s="7"/>
      <c r="AL44" s="8" t="str">
        <f t="shared" si="9"/>
        <v>－</v>
      </c>
      <c r="AM44" s="9"/>
      <c r="AN44" s="7"/>
      <c r="AO44" s="8" t="str">
        <f t="shared" si="10"/>
        <v>－</v>
      </c>
      <c r="AP44" s="9"/>
      <c r="AQ44" s="7"/>
      <c r="AR44" s="8" t="str">
        <f t="shared" si="11"/>
        <v>－</v>
      </c>
      <c r="AS44" s="9"/>
      <c r="AT44" s="7"/>
      <c r="AU44" s="8" t="str">
        <f t="shared" si="12"/>
        <v>－</v>
      </c>
      <c r="AV44" s="9"/>
      <c r="AW44" s="7"/>
      <c r="AX44" s="8" t="str">
        <f t="shared" si="13"/>
        <v>－</v>
      </c>
      <c r="AY44" s="9"/>
      <c r="AZ44" s="7"/>
      <c r="BA44" s="8" t="str">
        <f t="shared" si="14"/>
        <v>－</v>
      </c>
      <c r="BB44" s="9"/>
      <c r="BC44" s="7"/>
      <c r="BD44" s="8" t="str">
        <f t="shared" si="15"/>
        <v>－</v>
      </c>
      <c r="BE44" s="9"/>
      <c r="BF44" s="7"/>
      <c r="BG44" s="8" t="str">
        <f t="shared" si="16"/>
        <v>－</v>
      </c>
      <c r="BH44" s="9"/>
      <c r="BI44" s="120"/>
      <c r="BJ44" s="121"/>
      <c r="BK44" s="121"/>
      <c r="BL44" s="123"/>
      <c r="BM44" s="111"/>
      <c r="BN44" s="111"/>
      <c r="BO44" s="109"/>
      <c r="BP44" s="111"/>
      <c r="BQ44" s="111"/>
      <c r="BR44" s="111"/>
      <c r="BS44" s="111"/>
      <c r="BT44" s="113"/>
    </row>
  </sheetData>
  <sheetProtection sheet="1" objects="1" scenarios="1" formatCells="0" formatColumns="0" formatRows="0" selectLockedCells="1"/>
  <mergeCells count="262">
    <mergeCell ref="BO43:BO44"/>
    <mergeCell ref="BP43:BP44"/>
    <mergeCell ref="BQ43:BQ44"/>
    <mergeCell ref="BR43:BR44"/>
    <mergeCell ref="BS43:BS44"/>
    <mergeCell ref="BT43:BT44"/>
    <mergeCell ref="B43:B44"/>
    <mergeCell ref="C43:C44"/>
    <mergeCell ref="BI43:BK44"/>
    <mergeCell ref="BL43:BL44"/>
    <mergeCell ref="BM43:BM44"/>
    <mergeCell ref="BN43:BN44"/>
    <mergeCell ref="BO41:BO42"/>
    <mergeCell ref="BP41:BP42"/>
    <mergeCell ref="BQ41:BQ42"/>
    <mergeCell ref="BR41:BR42"/>
    <mergeCell ref="BS41:BS42"/>
    <mergeCell ref="BT41:BT42"/>
    <mergeCell ref="B41:B42"/>
    <mergeCell ref="C41:C42"/>
    <mergeCell ref="BF41:BH42"/>
    <mergeCell ref="BL41:BL42"/>
    <mergeCell ref="BM41:BM42"/>
    <mergeCell ref="BN41:BN42"/>
    <mergeCell ref="BO39:BO40"/>
    <mergeCell ref="BP39:BP40"/>
    <mergeCell ref="BQ39:BQ40"/>
    <mergeCell ref="BR39:BR40"/>
    <mergeCell ref="BS39:BS40"/>
    <mergeCell ref="BT39:BT40"/>
    <mergeCell ref="B39:B40"/>
    <mergeCell ref="C39:C40"/>
    <mergeCell ref="BC39:BE40"/>
    <mergeCell ref="BL39:BL40"/>
    <mergeCell ref="BM39:BM40"/>
    <mergeCell ref="BN39:BN40"/>
    <mergeCell ref="BO37:BO38"/>
    <mergeCell ref="BP37:BP38"/>
    <mergeCell ref="BQ37:BQ38"/>
    <mergeCell ref="BR37:BR38"/>
    <mergeCell ref="BS37:BS38"/>
    <mergeCell ref="BT37:BT38"/>
    <mergeCell ref="B37:B38"/>
    <mergeCell ref="C37:C38"/>
    <mergeCell ref="AZ37:BB38"/>
    <mergeCell ref="BL37:BL38"/>
    <mergeCell ref="BM37:BM38"/>
    <mergeCell ref="BN37:BN38"/>
    <mergeCell ref="BO35:BO36"/>
    <mergeCell ref="BP35:BP36"/>
    <mergeCell ref="BQ35:BQ36"/>
    <mergeCell ref="BR35:BR36"/>
    <mergeCell ref="BS35:BS36"/>
    <mergeCell ref="BT35:BT36"/>
    <mergeCell ref="B35:B36"/>
    <mergeCell ref="C35:C36"/>
    <mergeCell ref="AW35:AY36"/>
    <mergeCell ref="BL35:BL36"/>
    <mergeCell ref="BM35:BM36"/>
    <mergeCell ref="BN35:BN36"/>
    <mergeCell ref="BO33:BO34"/>
    <mergeCell ref="BP33:BP34"/>
    <mergeCell ref="BQ33:BQ34"/>
    <mergeCell ref="BR33:BR34"/>
    <mergeCell ref="BS33:BS34"/>
    <mergeCell ref="BT33:BT34"/>
    <mergeCell ref="B33:B34"/>
    <mergeCell ref="C33:C34"/>
    <mergeCell ref="AT33:AV34"/>
    <mergeCell ref="BL33:BL34"/>
    <mergeCell ref="BM33:BM34"/>
    <mergeCell ref="BN33:BN34"/>
    <mergeCell ref="BO31:BO32"/>
    <mergeCell ref="BP31:BP32"/>
    <mergeCell ref="BQ31:BQ32"/>
    <mergeCell ref="BR31:BR32"/>
    <mergeCell ref="BS31:BS32"/>
    <mergeCell ref="BT31:BT32"/>
    <mergeCell ref="B31:B32"/>
    <mergeCell ref="C31:C32"/>
    <mergeCell ref="AQ31:AS32"/>
    <mergeCell ref="BL31:BL32"/>
    <mergeCell ref="BM31:BM32"/>
    <mergeCell ref="BN31:BN32"/>
    <mergeCell ref="BO29:BO30"/>
    <mergeCell ref="BP29:BP30"/>
    <mergeCell ref="BQ29:BQ30"/>
    <mergeCell ref="BR29:BR30"/>
    <mergeCell ref="BS29:BS30"/>
    <mergeCell ref="BT29:BT30"/>
    <mergeCell ref="B29:B30"/>
    <mergeCell ref="C29:C30"/>
    <mergeCell ref="AN29:AP30"/>
    <mergeCell ref="BL29:BL30"/>
    <mergeCell ref="BM29:BM30"/>
    <mergeCell ref="BN29:BN30"/>
    <mergeCell ref="BO27:BO28"/>
    <mergeCell ref="BP27:BP28"/>
    <mergeCell ref="BQ27:BQ28"/>
    <mergeCell ref="BR27:BR28"/>
    <mergeCell ref="BS27:BS28"/>
    <mergeCell ref="BT27:BT28"/>
    <mergeCell ref="B27:B28"/>
    <mergeCell ref="C27:C28"/>
    <mergeCell ref="AK27:AM28"/>
    <mergeCell ref="BL27:BL28"/>
    <mergeCell ref="BM27:BM28"/>
    <mergeCell ref="BN27:BN28"/>
    <mergeCell ref="BO25:BO26"/>
    <mergeCell ref="BP25:BP26"/>
    <mergeCell ref="BQ25:BQ26"/>
    <mergeCell ref="BR25:BR26"/>
    <mergeCell ref="BS25:BS26"/>
    <mergeCell ref="BT25:BT26"/>
    <mergeCell ref="B25:B26"/>
    <mergeCell ref="C25:C26"/>
    <mergeCell ref="AH25:AJ26"/>
    <mergeCell ref="BL25:BL26"/>
    <mergeCell ref="BM25:BM26"/>
    <mergeCell ref="BN25:BN26"/>
    <mergeCell ref="BO23:BO24"/>
    <mergeCell ref="BP23:BP24"/>
    <mergeCell ref="BQ23:BQ24"/>
    <mergeCell ref="BR23:BR24"/>
    <mergeCell ref="BS23:BS24"/>
    <mergeCell ref="BT23:BT24"/>
    <mergeCell ref="B23:B24"/>
    <mergeCell ref="C23:C24"/>
    <mergeCell ref="AE23:AG24"/>
    <mergeCell ref="BL23:BL24"/>
    <mergeCell ref="BM23:BM24"/>
    <mergeCell ref="BN23:BN24"/>
    <mergeCell ref="BO21:BO22"/>
    <mergeCell ref="BP21:BP22"/>
    <mergeCell ref="BQ21:BQ22"/>
    <mergeCell ref="BR21:BR22"/>
    <mergeCell ref="BS21:BS22"/>
    <mergeCell ref="BT21:BT22"/>
    <mergeCell ref="B21:B22"/>
    <mergeCell ref="C21:C22"/>
    <mergeCell ref="AB21:AD22"/>
    <mergeCell ref="BL21:BL22"/>
    <mergeCell ref="BM21:BM22"/>
    <mergeCell ref="BN21:BN22"/>
    <mergeCell ref="BO19:BO20"/>
    <mergeCell ref="BP19:BP20"/>
    <mergeCell ref="BQ19:BQ20"/>
    <mergeCell ref="BR19:BR20"/>
    <mergeCell ref="BS19:BS20"/>
    <mergeCell ref="BT19:BT20"/>
    <mergeCell ref="B19:B20"/>
    <mergeCell ref="C19:C20"/>
    <mergeCell ref="Y19:AA20"/>
    <mergeCell ref="BL19:BL20"/>
    <mergeCell ref="BM19:BM20"/>
    <mergeCell ref="BN19:BN20"/>
    <mergeCell ref="BO17:BO18"/>
    <mergeCell ref="BP17:BP18"/>
    <mergeCell ref="BQ17:BQ18"/>
    <mergeCell ref="BR17:BR18"/>
    <mergeCell ref="BS17:BS18"/>
    <mergeCell ref="BT17:BT18"/>
    <mergeCell ref="B17:B18"/>
    <mergeCell ref="C17:C18"/>
    <mergeCell ref="V17:X18"/>
    <mergeCell ref="BL17:BL18"/>
    <mergeCell ref="BM17:BM18"/>
    <mergeCell ref="BN17:BN18"/>
    <mergeCell ref="BO15:BO16"/>
    <mergeCell ref="BP15:BP16"/>
    <mergeCell ref="BQ15:BQ16"/>
    <mergeCell ref="BR15:BR16"/>
    <mergeCell ref="BS15:BS16"/>
    <mergeCell ref="BT15:BT16"/>
    <mergeCell ref="B15:B16"/>
    <mergeCell ref="C15:C16"/>
    <mergeCell ref="S15:U16"/>
    <mergeCell ref="BL15:BL16"/>
    <mergeCell ref="BM15:BM16"/>
    <mergeCell ref="BN15:BN16"/>
    <mergeCell ref="BO13:BO14"/>
    <mergeCell ref="BP13:BP14"/>
    <mergeCell ref="BQ13:BQ14"/>
    <mergeCell ref="BR13:BR14"/>
    <mergeCell ref="BS13:BS14"/>
    <mergeCell ref="BT13:BT14"/>
    <mergeCell ref="B13:B14"/>
    <mergeCell ref="C13:C14"/>
    <mergeCell ref="P13:R14"/>
    <mergeCell ref="BL13:BL14"/>
    <mergeCell ref="BM13:BM14"/>
    <mergeCell ref="BN13:BN14"/>
    <mergeCell ref="BO11:BO12"/>
    <mergeCell ref="BP11:BP12"/>
    <mergeCell ref="BQ11:BQ12"/>
    <mergeCell ref="BR11:BR12"/>
    <mergeCell ref="BS11:BS12"/>
    <mergeCell ref="BT11:BT12"/>
    <mergeCell ref="B11:B12"/>
    <mergeCell ref="C11:C12"/>
    <mergeCell ref="M11:O12"/>
    <mergeCell ref="BL11:BL12"/>
    <mergeCell ref="BM11:BM12"/>
    <mergeCell ref="BN11:BN12"/>
    <mergeCell ref="BO9:BO10"/>
    <mergeCell ref="BP9:BP10"/>
    <mergeCell ref="BQ9:BQ10"/>
    <mergeCell ref="BR9:BR10"/>
    <mergeCell ref="BS9:BS10"/>
    <mergeCell ref="BT9:BT10"/>
    <mergeCell ref="B9:B10"/>
    <mergeCell ref="C9:C10"/>
    <mergeCell ref="J9:L10"/>
    <mergeCell ref="BL9:BL10"/>
    <mergeCell ref="BM9:BM10"/>
    <mergeCell ref="BN9:BN10"/>
    <mergeCell ref="BO7:BO8"/>
    <mergeCell ref="BP7:BP8"/>
    <mergeCell ref="BQ7:BQ8"/>
    <mergeCell ref="BR7:BR8"/>
    <mergeCell ref="BS7:BS8"/>
    <mergeCell ref="BT7:BT8"/>
    <mergeCell ref="B7:B8"/>
    <mergeCell ref="C7:C8"/>
    <mergeCell ref="G7:I8"/>
    <mergeCell ref="BL7:BL8"/>
    <mergeCell ref="BM7:BM8"/>
    <mergeCell ref="BN7:BN8"/>
    <mergeCell ref="BO5:BO6"/>
    <mergeCell ref="BP5:BP6"/>
    <mergeCell ref="BQ5:BQ6"/>
    <mergeCell ref="BR5:BR6"/>
    <mergeCell ref="BS5:BS6"/>
    <mergeCell ref="BT5:BT6"/>
    <mergeCell ref="B5:B6"/>
    <mergeCell ref="C5:C6"/>
    <mergeCell ref="D5:F6"/>
    <mergeCell ref="BL5:BL6"/>
    <mergeCell ref="BM5:BM6"/>
    <mergeCell ref="BN5:BN6"/>
    <mergeCell ref="B2:BT2"/>
    <mergeCell ref="B4:C4"/>
    <mergeCell ref="D4:F4"/>
    <mergeCell ref="G4:I4"/>
    <mergeCell ref="J4:L4"/>
    <mergeCell ref="M4:O4"/>
    <mergeCell ref="P4:R4"/>
    <mergeCell ref="S4:U4"/>
    <mergeCell ref="V4:X4"/>
    <mergeCell ref="Y4:AA4"/>
    <mergeCell ref="AT4:AV4"/>
    <mergeCell ref="AW4:AY4"/>
    <mergeCell ref="AZ4:BB4"/>
    <mergeCell ref="BC4:BE4"/>
    <mergeCell ref="BF4:BH4"/>
    <mergeCell ref="BI4:BK4"/>
    <mergeCell ref="AB4:AD4"/>
    <mergeCell ref="AE4:AG4"/>
    <mergeCell ref="AH4:AJ4"/>
    <mergeCell ref="AK4:AM4"/>
    <mergeCell ref="AN4:AP4"/>
    <mergeCell ref="AQ4:AS4"/>
  </mergeCells>
  <phoneticPr fontId="2"/>
  <conditionalFormatting sqref="BT5 BT7 BT9 BT11 BT13 BT15 BT17 BT19 BT21 BT23 BT25 BT27 BT29 BT31 BT33 BT35 BT37 BT39 BT41 BT43">
    <cfRule type="cellIs" dxfId="90" priority="1" operator="equal">
      <formula>2</formula>
    </cfRule>
    <cfRule type="cellIs" dxfId="89" priority="2" operator="equal">
      <formula>1</formula>
    </cfRule>
  </conditionalFormatting>
  <pageMargins left="0.7" right="0.7" top="0.75" bottom="0.75" header="0.3" footer="0.3"/>
  <pageSetup paperSize="9" scale="26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4"/>
  <sheetViews>
    <sheetView showGridLines="0" zoomScale="80" zoomScaleNormal="80" zoomScalePageLayoutView="80" workbookViewId="0">
      <selection activeCell="W5" sqref="W5:W6"/>
    </sheetView>
  </sheetViews>
  <sheetFormatPr defaultColWidth="8.81640625" defaultRowHeight="13" x14ac:dyDescent="0.2"/>
  <cols>
    <col min="1" max="1" width="8.7265625" style="18" customWidth="1"/>
    <col min="2" max="2" width="20.6328125" style="18" customWidth="1"/>
    <col min="3" max="22" width="5.6328125" style="18" customWidth="1"/>
    <col min="23" max="23" width="20.6328125" style="18" customWidth="1"/>
    <col min="24" max="16384" width="8.81640625" style="18"/>
  </cols>
  <sheetData>
    <row r="1" spans="2:23" ht="30" customHeight="1" x14ac:dyDescent="0.2"/>
    <row r="2" spans="2:23" ht="33.75" customHeight="1" thickBot="1" x14ac:dyDescent="0.25"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2:23" ht="30" customHeight="1" thickTop="1" x14ac:dyDescent="0.2"/>
    <row r="4" spans="2:23" ht="14" customHeight="1" thickBot="1" x14ac:dyDescent="0.25">
      <c r="M4" s="30"/>
    </row>
    <row r="5" spans="2:23" ht="13.5" customHeight="1" x14ac:dyDescent="0.2">
      <c r="B5" s="136"/>
      <c r="C5" s="31"/>
      <c r="L5" s="30"/>
      <c r="M5" s="30"/>
      <c r="W5" s="136"/>
    </row>
    <row r="6" spans="2:23" ht="13.5" customHeight="1" thickBot="1" x14ac:dyDescent="0.25">
      <c r="B6" s="137"/>
      <c r="C6" s="28"/>
      <c r="E6" s="1" t="str">
        <f>IF(IF(D7&gt;D8,B5,B9)=0,"",IF(D7&gt;D8,B5,B9))</f>
        <v/>
      </c>
      <c r="T6" s="2" t="str">
        <f>IF(IF(U7&gt;U8,W5,W9)=0,"",IF(U7&gt;U8,W5,W9))</f>
        <v/>
      </c>
      <c r="V6" s="25"/>
      <c r="W6" s="137"/>
    </row>
    <row r="7" spans="2:23" ht="13.5" customHeight="1" x14ac:dyDescent="0.2">
      <c r="B7" s="17"/>
      <c r="C7" s="32"/>
      <c r="D7" s="33"/>
      <c r="U7" s="33"/>
      <c r="V7" s="34"/>
      <c r="W7" s="17"/>
    </row>
    <row r="8" spans="2:23" ht="13.5" customHeight="1" thickBot="1" x14ac:dyDescent="0.25">
      <c r="B8" s="17"/>
      <c r="C8" s="32"/>
      <c r="D8" s="35"/>
      <c r="E8" s="28"/>
      <c r="T8" s="25"/>
      <c r="U8" s="35"/>
      <c r="V8" s="34"/>
      <c r="W8" s="17"/>
    </row>
    <row r="9" spans="2:23" ht="13.5" customHeight="1" x14ac:dyDescent="0.2">
      <c r="B9" s="136"/>
      <c r="C9" s="22"/>
      <c r="E9" s="77"/>
      <c r="L9" s="20"/>
      <c r="M9" s="20"/>
      <c r="N9" s="20"/>
      <c r="O9" s="36"/>
      <c r="T9" s="76"/>
      <c r="V9" s="23"/>
      <c r="W9" s="136"/>
    </row>
    <row r="10" spans="2:23" ht="13.5" customHeight="1" thickBot="1" x14ac:dyDescent="0.25">
      <c r="B10" s="137"/>
      <c r="E10" s="77"/>
      <c r="G10" s="1"/>
      <c r="K10" s="20"/>
      <c r="L10" s="78" t="str">
        <f>IF(OR(L19="",M19=""),"","優勝")</f>
        <v/>
      </c>
      <c r="M10" s="78"/>
      <c r="N10" s="20"/>
      <c r="O10" s="36"/>
      <c r="R10" s="2"/>
      <c r="T10" s="76"/>
      <c r="W10" s="137"/>
    </row>
    <row r="11" spans="2:23" ht="13.5" customHeight="1" x14ac:dyDescent="0.2">
      <c r="B11" s="17"/>
      <c r="E11" s="77"/>
      <c r="F11" s="33"/>
      <c r="K11" s="20"/>
      <c r="L11" s="78"/>
      <c r="M11" s="78"/>
      <c r="N11" s="20"/>
      <c r="O11" s="36"/>
      <c r="S11" s="33"/>
      <c r="T11" s="76"/>
      <c r="W11" s="17"/>
    </row>
    <row r="12" spans="2:23" ht="13.5" customHeight="1" thickBot="1" x14ac:dyDescent="0.25">
      <c r="B12" s="17"/>
      <c r="E12" s="77"/>
      <c r="F12" s="35"/>
      <c r="G12" s="28"/>
      <c r="R12" s="25"/>
      <c r="S12" s="35"/>
      <c r="T12" s="76"/>
      <c r="W12" s="17"/>
    </row>
    <row r="13" spans="2:23" ht="13.5" customHeight="1" x14ac:dyDescent="0.2">
      <c r="B13" s="136"/>
      <c r="E13" s="77"/>
      <c r="G13" s="77"/>
      <c r="K13" s="78" t="str">
        <f>IF(L19&gt;M19,I18,P18)</f>
        <v/>
      </c>
      <c r="L13" s="78"/>
      <c r="M13" s="78"/>
      <c r="N13" s="78"/>
      <c r="O13" s="78"/>
      <c r="P13" s="78"/>
      <c r="R13" s="76"/>
      <c r="T13" s="76"/>
      <c r="W13" s="136"/>
    </row>
    <row r="14" spans="2:23" ht="13.5" customHeight="1" thickBot="1" x14ac:dyDescent="0.25">
      <c r="B14" s="137"/>
      <c r="C14" s="28"/>
      <c r="E14" s="77"/>
      <c r="G14" s="77"/>
      <c r="K14" s="78"/>
      <c r="L14" s="78"/>
      <c r="M14" s="78"/>
      <c r="N14" s="78"/>
      <c r="O14" s="78"/>
      <c r="P14" s="78"/>
      <c r="R14" s="76"/>
      <c r="T14" s="76"/>
      <c r="V14" s="25"/>
      <c r="W14" s="137"/>
    </row>
    <row r="15" spans="2:23" ht="13.5" customHeight="1" x14ac:dyDescent="0.2">
      <c r="B15" s="17"/>
      <c r="C15" s="32"/>
      <c r="D15" s="33"/>
      <c r="E15" s="22"/>
      <c r="G15" s="77"/>
      <c r="I15" s="39"/>
      <c r="J15" s="39"/>
      <c r="K15" s="39"/>
      <c r="L15" s="39"/>
      <c r="M15" s="39"/>
      <c r="N15" s="39"/>
      <c r="O15" s="39"/>
      <c r="P15" s="39"/>
      <c r="R15" s="76"/>
      <c r="T15" s="23"/>
      <c r="U15" s="33"/>
      <c r="V15" s="34"/>
      <c r="W15" s="17"/>
    </row>
    <row r="16" spans="2:23" ht="13.5" customHeight="1" thickBot="1" x14ac:dyDescent="0.25">
      <c r="B16" s="17"/>
      <c r="C16" s="32"/>
      <c r="D16" s="35"/>
      <c r="G16" s="77"/>
      <c r="L16" s="77"/>
      <c r="M16" s="76"/>
      <c r="R16" s="76"/>
      <c r="U16" s="35"/>
      <c r="V16" s="34"/>
      <c r="W16" s="17"/>
    </row>
    <row r="17" spans="2:23" ht="13.5" customHeight="1" x14ac:dyDescent="0.2">
      <c r="B17" s="136"/>
      <c r="C17" s="22"/>
      <c r="E17" s="1"/>
      <c r="G17" s="77"/>
      <c r="L17" s="77"/>
      <c r="M17" s="76"/>
      <c r="R17" s="76"/>
      <c r="T17" s="2"/>
      <c r="V17" s="23"/>
      <c r="W17" s="136"/>
    </row>
    <row r="18" spans="2:23" ht="13.5" customHeight="1" thickBot="1" x14ac:dyDescent="0.25">
      <c r="B18" s="137"/>
      <c r="G18" s="77"/>
      <c r="I18" s="1" t="str">
        <f>IF(IF(H19&gt;H20,G10,G29)=0,"",IF(H19&gt;H20,G10,G29))</f>
        <v/>
      </c>
      <c r="K18" s="24"/>
      <c r="L18" s="139"/>
      <c r="M18" s="138"/>
      <c r="P18" s="2" t="str">
        <f>IF(IF(Q19&gt;Q20,R10,R29)=0,"",IF(Q19&gt;Q20,R10,R29))</f>
        <v/>
      </c>
      <c r="R18" s="76"/>
      <c r="W18" s="137"/>
    </row>
    <row r="19" spans="2:23" ht="13.5" customHeight="1" x14ac:dyDescent="0.2">
      <c r="B19" s="17"/>
      <c r="G19" s="77"/>
      <c r="H19" s="37"/>
      <c r="I19" s="23"/>
      <c r="J19" s="31"/>
      <c r="K19" s="22"/>
      <c r="L19" s="142"/>
      <c r="M19" s="144"/>
      <c r="N19" s="23"/>
      <c r="O19" s="31"/>
      <c r="P19" s="22"/>
      <c r="Q19" s="33"/>
      <c r="R19" s="76"/>
      <c r="W19" s="17"/>
    </row>
    <row r="20" spans="2:23" ht="13.5" customHeight="1" thickBot="1" x14ac:dyDescent="0.25">
      <c r="B20" s="17"/>
      <c r="G20" s="77"/>
      <c r="H20" s="38"/>
      <c r="I20" s="140"/>
      <c r="J20" s="106"/>
      <c r="K20" s="141"/>
      <c r="L20" s="143"/>
      <c r="M20" s="145"/>
      <c r="N20" s="140"/>
      <c r="O20" s="106"/>
      <c r="P20" s="141"/>
      <c r="Q20" s="35"/>
      <c r="R20" s="76"/>
      <c r="W20" s="17"/>
    </row>
    <row r="21" spans="2:23" ht="13.5" customHeight="1" x14ac:dyDescent="0.2">
      <c r="B21" s="136"/>
      <c r="G21" s="77"/>
      <c r="R21" s="76"/>
      <c r="W21" s="136"/>
    </row>
    <row r="22" spans="2:23" ht="13.5" customHeight="1" thickBot="1" x14ac:dyDescent="0.25">
      <c r="B22" s="137"/>
      <c r="C22" s="28"/>
      <c r="E22" s="1"/>
      <c r="G22" s="77"/>
      <c r="R22" s="76"/>
      <c r="T22" s="2"/>
      <c r="V22" s="25"/>
      <c r="W22" s="137"/>
    </row>
    <row r="23" spans="2:23" ht="13.5" customHeight="1" x14ac:dyDescent="0.2">
      <c r="B23" s="17"/>
      <c r="C23" s="32"/>
      <c r="D23" s="33"/>
      <c r="G23" s="77"/>
      <c r="R23" s="76"/>
      <c r="U23" s="33"/>
      <c r="V23" s="34"/>
      <c r="W23" s="17"/>
    </row>
    <row r="24" spans="2:23" ht="13.5" customHeight="1" thickBot="1" x14ac:dyDescent="0.25">
      <c r="B24" s="17"/>
      <c r="C24" s="32"/>
      <c r="D24" s="35"/>
      <c r="E24" s="28"/>
      <c r="G24" s="77"/>
      <c r="R24" s="76"/>
      <c r="T24" s="25"/>
      <c r="U24" s="35"/>
      <c r="V24" s="34"/>
      <c r="W24" s="17"/>
    </row>
    <row r="25" spans="2:23" ht="13.5" customHeight="1" x14ac:dyDescent="0.2">
      <c r="B25" s="136"/>
      <c r="C25" s="22"/>
      <c r="E25" s="77"/>
      <c r="G25" s="77"/>
      <c r="R25" s="76"/>
      <c r="T25" s="76"/>
      <c r="V25" s="23"/>
      <c r="W25" s="136"/>
    </row>
    <row r="26" spans="2:23" ht="13.5" customHeight="1" thickBot="1" x14ac:dyDescent="0.25">
      <c r="B26" s="137"/>
      <c r="E26" s="77"/>
      <c r="G26" s="77"/>
      <c r="R26" s="76"/>
      <c r="T26" s="76"/>
      <c r="W26" s="137"/>
    </row>
    <row r="27" spans="2:23" ht="13.5" customHeight="1" x14ac:dyDescent="0.2">
      <c r="B27" s="17"/>
      <c r="E27" s="77"/>
      <c r="F27" s="33"/>
      <c r="G27" s="22"/>
      <c r="R27" s="23"/>
      <c r="S27" s="33"/>
      <c r="T27" s="76"/>
      <c r="W27" s="17"/>
    </row>
    <row r="28" spans="2:23" ht="13.5" customHeight="1" thickBot="1" x14ac:dyDescent="0.25">
      <c r="B28" s="17"/>
      <c r="E28" s="77"/>
      <c r="F28" s="35"/>
      <c r="S28" s="35"/>
      <c r="T28" s="76"/>
      <c r="W28" s="17"/>
    </row>
    <row r="29" spans="2:23" ht="13.5" customHeight="1" x14ac:dyDescent="0.2">
      <c r="B29" s="136"/>
      <c r="E29" s="77"/>
      <c r="G29" s="1"/>
      <c r="R29" s="2"/>
      <c r="T29" s="76"/>
      <c r="W29" s="136"/>
    </row>
    <row r="30" spans="2:23" ht="13.5" customHeight="1" thickBot="1" x14ac:dyDescent="0.25">
      <c r="B30" s="137"/>
      <c r="C30" s="28"/>
      <c r="E30" s="77"/>
      <c r="T30" s="76"/>
      <c r="V30" s="25"/>
      <c r="W30" s="137"/>
    </row>
    <row r="31" spans="2:23" ht="13.5" customHeight="1" x14ac:dyDescent="0.2">
      <c r="B31" s="17"/>
      <c r="C31" s="32"/>
      <c r="D31" s="33"/>
      <c r="E31" s="22"/>
      <c r="T31" s="23"/>
      <c r="U31" s="33"/>
      <c r="V31" s="34"/>
      <c r="W31" s="17"/>
    </row>
    <row r="32" spans="2:23" ht="13.5" customHeight="1" thickBot="1" x14ac:dyDescent="0.25">
      <c r="B32" s="17"/>
      <c r="C32" s="32"/>
      <c r="D32" s="35"/>
      <c r="U32" s="35"/>
      <c r="V32" s="34"/>
      <c r="W32" s="17"/>
    </row>
    <row r="33" spans="2:23" ht="13.5" customHeight="1" x14ac:dyDescent="0.2">
      <c r="B33" s="136"/>
      <c r="C33" s="22"/>
      <c r="E33" s="1"/>
      <c r="T33" s="2"/>
      <c r="V33" s="23"/>
      <c r="W33" s="136"/>
    </row>
    <row r="34" spans="2:23" ht="13.5" customHeight="1" thickBot="1" x14ac:dyDescent="0.25">
      <c r="B34" s="137"/>
      <c r="W34" s="137"/>
    </row>
  </sheetData>
  <mergeCells count="37">
    <mergeCell ref="B2:W2"/>
    <mergeCell ref="B5:B6"/>
    <mergeCell ref="W5:W6"/>
    <mergeCell ref="B9:B10"/>
    <mergeCell ref="E9:E11"/>
    <mergeCell ref="T9:T11"/>
    <mergeCell ref="W9:W10"/>
    <mergeCell ref="L10:M11"/>
    <mergeCell ref="B33:B34"/>
    <mergeCell ref="W33:W34"/>
    <mergeCell ref="E28:E30"/>
    <mergeCell ref="B21:B22"/>
    <mergeCell ref="W21:W22"/>
    <mergeCell ref="B25:B26"/>
    <mergeCell ref="E25:E27"/>
    <mergeCell ref="T25:T27"/>
    <mergeCell ref="W25:W26"/>
    <mergeCell ref="G20:G26"/>
    <mergeCell ref="R20:R26"/>
    <mergeCell ref="I20:K20"/>
    <mergeCell ref="N20:P20"/>
    <mergeCell ref="L19:L20"/>
    <mergeCell ref="M19:M20"/>
    <mergeCell ref="K13:P14"/>
    <mergeCell ref="T28:T30"/>
    <mergeCell ref="B29:B30"/>
    <mergeCell ref="W29:W30"/>
    <mergeCell ref="B13:B14"/>
    <mergeCell ref="W13:W14"/>
    <mergeCell ref="B17:B18"/>
    <mergeCell ref="W17:W18"/>
    <mergeCell ref="G13:G19"/>
    <mergeCell ref="E12:E14"/>
    <mergeCell ref="R13:R19"/>
    <mergeCell ref="M16:M18"/>
    <mergeCell ref="L16:L18"/>
    <mergeCell ref="T12:T14"/>
  </mergeCells>
  <phoneticPr fontId="2"/>
  <conditionalFormatting sqref="C6">
    <cfRule type="expression" dxfId="88" priority="176">
      <formula>D7&gt;D8</formula>
    </cfRule>
  </conditionalFormatting>
  <conditionalFormatting sqref="C7">
    <cfRule type="expression" dxfId="87" priority="175">
      <formula>D7&gt;D8</formula>
    </cfRule>
  </conditionalFormatting>
  <conditionalFormatting sqref="C8">
    <cfRule type="expression" dxfId="86" priority="174">
      <formula>D7&lt;D8</formula>
    </cfRule>
  </conditionalFormatting>
  <conditionalFormatting sqref="C9">
    <cfRule type="expression" dxfId="85" priority="173">
      <formula>D7&lt;D8</formula>
    </cfRule>
  </conditionalFormatting>
  <conditionalFormatting sqref="C14">
    <cfRule type="expression" dxfId="84" priority="172">
      <formula>D15&gt;D16</formula>
    </cfRule>
  </conditionalFormatting>
  <conditionalFormatting sqref="C15">
    <cfRule type="expression" dxfId="83" priority="171">
      <formula>D15&gt;D16</formula>
    </cfRule>
  </conditionalFormatting>
  <conditionalFormatting sqref="C16">
    <cfRule type="expression" dxfId="82" priority="170">
      <formula>D15&lt;D16</formula>
    </cfRule>
  </conditionalFormatting>
  <conditionalFormatting sqref="C17">
    <cfRule type="expression" dxfId="81" priority="169">
      <formula>D15&lt;D16</formula>
    </cfRule>
  </conditionalFormatting>
  <conditionalFormatting sqref="C22">
    <cfRule type="expression" dxfId="80" priority="168">
      <formula>D23&gt;D24</formula>
    </cfRule>
  </conditionalFormatting>
  <conditionalFormatting sqref="C23">
    <cfRule type="expression" dxfId="79" priority="167">
      <formula>D23&gt;D24</formula>
    </cfRule>
  </conditionalFormatting>
  <conditionalFormatting sqref="C24">
    <cfRule type="expression" dxfId="78" priority="166">
      <formula>D23&lt;D24</formula>
    </cfRule>
  </conditionalFormatting>
  <conditionalFormatting sqref="C25">
    <cfRule type="expression" dxfId="77" priority="165">
      <formula>D23&lt;D24</formula>
    </cfRule>
  </conditionalFormatting>
  <conditionalFormatting sqref="C30">
    <cfRule type="expression" dxfId="76" priority="164">
      <formula>D31&gt;D32</formula>
    </cfRule>
  </conditionalFormatting>
  <conditionalFormatting sqref="C31">
    <cfRule type="expression" dxfId="75" priority="163">
      <formula>D31&gt;D32</formula>
    </cfRule>
  </conditionalFormatting>
  <conditionalFormatting sqref="C32">
    <cfRule type="expression" dxfId="74" priority="162">
      <formula>D31&lt;D32</formula>
    </cfRule>
  </conditionalFormatting>
  <conditionalFormatting sqref="C33">
    <cfRule type="expression" dxfId="73" priority="161">
      <formula>D31&lt;D32</formula>
    </cfRule>
  </conditionalFormatting>
  <conditionalFormatting sqref="E8">
    <cfRule type="expression" dxfId="72" priority="144">
      <formula>F11&gt;F12</formula>
    </cfRule>
  </conditionalFormatting>
  <conditionalFormatting sqref="E15">
    <cfRule type="expression" dxfId="71" priority="143">
      <formula>F11&lt;F12</formula>
    </cfRule>
  </conditionalFormatting>
  <conditionalFormatting sqref="E9:E11">
    <cfRule type="expression" dxfId="70" priority="142">
      <formula>F11&gt;F12</formula>
    </cfRule>
  </conditionalFormatting>
  <conditionalFormatting sqref="E12:E14">
    <cfRule type="expression" dxfId="69" priority="141">
      <formula>F11&lt;F12</formula>
    </cfRule>
  </conditionalFormatting>
  <conditionalFormatting sqref="E24">
    <cfRule type="expression" dxfId="68" priority="140">
      <formula>F27&gt;F28</formula>
    </cfRule>
  </conditionalFormatting>
  <conditionalFormatting sqref="E31">
    <cfRule type="expression" dxfId="67" priority="139">
      <formula>F27&lt;F28</formula>
    </cfRule>
  </conditionalFormatting>
  <conditionalFormatting sqref="E25:E27">
    <cfRule type="expression" dxfId="66" priority="138">
      <formula>F27&gt;F28</formula>
    </cfRule>
  </conditionalFormatting>
  <conditionalFormatting sqref="E28:E30">
    <cfRule type="expression" dxfId="65" priority="137">
      <formula>F27&lt;F28</formula>
    </cfRule>
  </conditionalFormatting>
  <conditionalFormatting sqref="D7">
    <cfRule type="expression" dxfId="64" priority="125">
      <formula>D7&gt;D8</formula>
    </cfRule>
  </conditionalFormatting>
  <conditionalFormatting sqref="D8">
    <cfRule type="expression" dxfId="63" priority="124">
      <formula>D7&lt;D8</formula>
    </cfRule>
  </conditionalFormatting>
  <conditionalFormatting sqref="D15">
    <cfRule type="expression" dxfId="62" priority="123">
      <formula>D15&gt;D16</formula>
    </cfRule>
  </conditionalFormatting>
  <conditionalFormatting sqref="D16">
    <cfRule type="expression" dxfId="61" priority="122">
      <formula>D15&lt;D16</formula>
    </cfRule>
  </conditionalFormatting>
  <conditionalFormatting sqref="D23">
    <cfRule type="expression" dxfId="60" priority="121">
      <formula>D23&gt;D24</formula>
    </cfRule>
  </conditionalFormatting>
  <conditionalFormatting sqref="D24">
    <cfRule type="expression" dxfId="59" priority="120">
      <formula>D23&lt;D24</formula>
    </cfRule>
  </conditionalFormatting>
  <conditionalFormatting sqref="D31">
    <cfRule type="expression" dxfId="58" priority="119">
      <formula>D31&gt;D32</formula>
    </cfRule>
  </conditionalFormatting>
  <conditionalFormatting sqref="D32">
    <cfRule type="expression" dxfId="57" priority="118">
      <formula>D31&lt;D32</formula>
    </cfRule>
  </conditionalFormatting>
  <conditionalFormatting sqref="F11">
    <cfRule type="expression" dxfId="56" priority="109">
      <formula>F11&gt;F12</formula>
    </cfRule>
  </conditionalFormatting>
  <conditionalFormatting sqref="F12">
    <cfRule type="expression" dxfId="55" priority="108">
      <formula>F11&lt;F12</formula>
    </cfRule>
  </conditionalFormatting>
  <conditionalFormatting sqref="F27">
    <cfRule type="expression" dxfId="54" priority="107">
      <formula>F27&gt;F28</formula>
    </cfRule>
  </conditionalFormatting>
  <conditionalFormatting sqref="F28">
    <cfRule type="expression" dxfId="53" priority="106">
      <formula>F27&lt;F28</formula>
    </cfRule>
  </conditionalFormatting>
  <conditionalFormatting sqref="H19">
    <cfRule type="expression" dxfId="52" priority="101">
      <formula>H19&gt;H20</formula>
    </cfRule>
  </conditionalFormatting>
  <conditionalFormatting sqref="H20">
    <cfRule type="expression" dxfId="51" priority="100">
      <formula>H19&lt;H20</formula>
    </cfRule>
  </conditionalFormatting>
  <conditionalFormatting sqref="Q19">
    <cfRule type="expression" dxfId="50" priority="93">
      <formula>Q19&gt;Q20</formula>
    </cfRule>
  </conditionalFormatting>
  <conditionalFormatting sqref="Q20">
    <cfRule type="expression" dxfId="49" priority="92">
      <formula>Q19&lt;Q20</formula>
    </cfRule>
  </conditionalFormatting>
  <conditionalFormatting sqref="S11">
    <cfRule type="expression" dxfId="48" priority="89">
      <formula>S11&gt;S12</formula>
    </cfRule>
  </conditionalFormatting>
  <conditionalFormatting sqref="S12">
    <cfRule type="expression" dxfId="47" priority="88">
      <formula>S11&lt;S12</formula>
    </cfRule>
  </conditionalFormatting>
  <conditionalFormatting sqref="S27">
    <cfRule type="expression" dxfId="46" priority="87">
      <formula>S27&gt;S28</formula>
    </cfRule>
  </conditionalFormatting>
  <conditionalFormatting sqref="S28">
    <cfRule type="expression" dxfId="45" priority="86">
      <formula>S27&lt;S28</formula>
    </cfRule>
  </conditionalFormatting>
  <conditionalFormatting sqref="U7">
    <cfRule type="expression" dxfId="44" priority="81">
      <formula>U7&gt;U8</formula>
    </cfRule>
  </conditionalFormatting>
  <conditionalFormatting sqref="U8">
    <cfRule type="expression" dxfId="43" priority="80">
      <formula>U7&lt;U8</formula>
    </cfRule>
  </conditionalFormatting>
  <conditionalFormatting sqref="U15">
    <cfRule type="expression" dxfId="42" priority="79">
      <formula>U15&gt;U16</formula>
    </cfRule>
  </conditionalFormatting>
  <conditionalFormatting sqref="U16">
    <cfRule type="expression" dxfId="41" priority="78">
      <formula>U15&lt;U16</formula>
    </cfRule>
  </conditionalFormatting>
  <conditionalFormatting sqref="U23">
    <cfRule type="expression" dxfId="40" priority="77">
      <formula>U23&gt;U24</formula>
    </cfRule>
  </conditionalFormatting>
  <conditionalFormatting sqref="U24">
    <cfRule type="expression" dxfId="39" priority="76">
      <formula>U23&lt;U24</formula>
    </cfRule>
  </conditionalFormatting>
  <conditionalFormatting sqref="U31">
    <cfRule type="expression" dxfId="38" priority="75">
      <formula>U31&gt;U32</formula>
    </cfRule>
  </conditionalFormatting>
  <conditionalFormatting sqref="U32">
    <cfRule type="expression" dxfId="37" priority="74">
      <formula>U31&lt;U32</formula>
    </cfRule>
  </conditionalFormatting>
  <conditionalFormatting sqref="T8">
    <cfRule type="expression" dxfId="36" priority="63">
      <formula>S11&gt;S12</formula>
    </cfRule>
  </conditionalFormatting>
  <conditionalFormatting sqref="V6">
    <cfRule type="expression" dxfId="35" priority="62">
      <formula>U7&gt;U8</formula>
    </cfRule>
  </conditionalFormatting>
  <conditionalFormatting sqref="T15">
    <cfRule type="expression" dxfId="34" priority="61">
      <formula>S11&lt;S12</formula>
    </cfRule>
  </conditionalFormatting>
  <conditionalFormatting sqref="V9">
    <cfRule type="expression" dxfId="33" priority="60">
      <formula>U7&lt;U8</formula>
    </cfRule>
  </conditionalFormatting>
  <conditionalFormatting sqref="T9:T11">
    <cfRule type="expression" dxfId="32" priority="59">
      <formula>S11&gt;S12</formula>
    </cfRule>
  </conditionalFormatting>
  <conditionalFormatting sqref="T12:T14">
    <cfRule type="expression" dxfId="31" priority="58">
      <formula>S11&lt;S12</formula>
    </cfRule>
  </conditionalFormatting>
  <conditionalFormatting sqref="T24">
    <cfRule type="expression" dxfId="30" priority="57">
      <formula>S27&gt;S28</formula>
    </cfRule>
  </conditionalFormatting>
  <conditionalFormatting sqref="T31">
    <cfRule type="expression" dxfId="29" priority="56">
      <formula>S27&lt;S28</formula>
    </cfRule>
  </conditionalFormatting>
  <conditionalFormatting sqref="T25:T27">
    <cfRule type="expression" dxfId="28" priority="55">
      <formula>S27&gt;S28</formula>
    </cfRule>
  </conditionalFormatting>
  <conditionalFormatting sqref="T28:T30">
    <cfRule type="expression" dxfId="27" priority="54">
      <formula>S27&lt;S28</formula>
    </cfRule>
  </conditionalFormatting>
  <conditionalFormatting sqref="V7">
    <cfRule type="expression" dxfId="26" priority="45">
      <formula>U7&gt;U8</formula>
    </cfRule>
  </conditionalFormatting>
  <conditionalFormatting sqref="V8">
    <cfRule type="expression" dxfId="25" priority="44">
      <formula>U7&lt;U8</formula>
    </cfRule>
  </conditionalFormatting>
  <conditionalFormatting sqref="V14">
    <cfRule type="expression" dxfId="24" priority="43">
      <formula>U15&gt;U16</formula>
    </cfRule>
  </conditionalFormatting>
  <conditionalFormatting sqref="V17">
    <cfRule type="expression" dxfId="23" priority="42">
      <formula>U15&lt;U16</formula>
    </cfRule>
  </conditionalFormatting>
  <conditionalFormatting sqref="V15">
    <cfRule type="expression" dxfId="22" priority="41">
      <formula>U15&gt;U16</formula>
    </cfRule>
  </conditionalFormatting>
  <conditionalFormatting sqref="V16">
    <cfRule type="expression" dxfId="21" priority="40">
      <formula>U15&lt;U16</formula>
    </cfRule>
  </conditionalFormatting>
  <conditionalFormatting sqref="V22">
    <cfRule type="expression" dxfId="20" priority="39">
      <formula>U23&gt;U24</formula>
    </cfRule>
  </conditionalFormatting>
  <conditionalFormatting sqref="V25">
    <cfRule type="expression" dxfId="19" priority="38">
      <formula>U23&lt;U24</formula>
    </cfRule>
  </conditionalFormatting>
  <conditionalFormatting sqref="V23">
    <cfRule type="expression" dxfId="18" priority="37">
      <formula>U23&gt;U24</formula>
    </cfRule>
  </conditionalFormatting>
  <conditionalFormatting sqref="V24">
    <cfRule type="expression" dxfId="17" priority="36">
      <formula>U23&lt;U24</formula>
    </cfRule>
  </conditionalFormatting>
  <conditionalFormatting sqref="V30">
    <cfRule type="expression" dxfId="16" priority="35">
      <formula>U31&gt;U32</formula>
    </cfRule>
  </conditionalFormatting>
  <conditionalFormatting sqref="V33">
    <cfRule type="expression" dxfId="15" priority="34">
      <formula>U31&lt;U32</formula>
    </cfRule>
  </conditionalFormatting>
  <conditionalFormatting sqref="V31">
    <cfRule type="expression" dxfId="14" priority="33">
      <formula>U31&gt;U32</formula>
    </cfRule>
  </conditionalFormatting>
  <conditionalFormatting sqref="V32">
    <cfRule type="expression" dxfId="13" priority="32">
      <formula>U31&lt;U32</formula>
    </cfRule>
  </conditionalFormatting>
  <conditionalFormatting sqref="L19:L20">
    <cfRule type="expression" dxfId="12" priority="19">
      <formula>$L$19&gt;$M$19</formula>
    </cfRule>
  </conditionalFormatting>
  <conditionalFormatting sqref="M19:M20">
    <cfRule type="expression" dxfId="11" priority="18">
      <formula>$L$19&lt;$M$19</formula>
    </cfRule>
  </conditionalFormatting>
  <conditionalFormatting sqref="G12">
    <cfRule type="expression" dxfId="10" priority="177">
      <formula>H19&gt;H20</formula>
    </cfRule>
  </conditionalFormatting>
  <conditionalFormatting sqref="G27">
    <cfRule type="expression" dxfId="9" priority="180">
      <formula>H19&lt;H20</formula>
    </cfRule>
  </conditionalFormatting>
  <conditionalFormatting sqref="R12">
    <cfRule type="expression" dxfId="8" priority="185">
      <formula>Q19&gt;Q20</formula>
    </cfRule>
  </conditionalFormatting>
  <conditionalFormatting sqref="R27">
    <cfRule type="expression" dxfId="7" priority="186">
      <formula>Q19&lt;Q20</formula>
    </cfRule>
  </conditionalFormatting>
  <conditionalFormatting sqref="G20:G26">
    <cfRule type="expression" dxfId="6" priority="7">
      <formula>H19&lt;H20</formula>
    </cfRule>
  </conditionalFormatting>
  <conditionalFormatting sqref="G13:G19">
    <cfRule type="expression" dxfId="5" priority="6">
      <formula>H19&gt;H20</formula>
    </cfRule>
  </conditionalFormatting>
  <conditionalFormatting sqref="R13:R19">
    <cfRule type="expression" dxfId="4" priority="5">
      <formula>Q19&gt;Q20</formula>
    </cfRule>
  </conditionalFormatting>
  <conditionalFormatting sqref="R20:R26">
    <cfRule type="expression" dxfId="3" priority="4">
      <formula>Q19&lt;Q20</formula>
    </cfRule>
  </conditionalFormatting>
  <conditionalFormatting sqref="I20:K20">
    <cfRule type="expression" dxfId="2" priority="3">
      <formula>$L$19&gt;$M$19</formula>
    </cfRule>
  </conditionalFormatting>
  <conditionalFormatting sqref="N20:P20">
    <cfRule type="expression" dxfId="1" priority="2">
      <formula>$L$19&lt;$M$19</formula>
    </cfRule>
  </conditionalFormatting>
  <conditionalFormatting sqref="L16:L18">
    <cfRule type="expression" dxfId="0" priority="1">
      <formula>NOT(OR(ISBLANK($L$19),ISBLANK($M$19)))</formula>
    </cfRule>
  </conditionalFormatting>
  <pageMargins left="0.7" right="0.7" top="0.75" bottom="0.75" header="0.3" footer="0.3"/>
  <pageSetup paperSize="9" scale="51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U-12</vt:lpstr>
      <vt:lpstr>U-10</vt:lpstr>
      <vt:lpstr>U-8</vt:lpstr>
      <vt:lpstr>トーナメント（8チーム版）</vt:lpstr>
      <vt:lpstr>リーグ戦勝敗表サンプル</vt:lpstr>
      <vt:lpstr>このテンプレートの使い方</vt:lpstr>
      <vt:lpstr>リーグ戦勝敗表</vt:lpstr>
      <vt:lpstr>トーナメント（16チーム版）</vt:lpstr>
      <vt:lpstr>'U-10'!Print_Area</vt:lpstr>
      <vt:lpstr>'U-12'!Print_Area</vt:lpstr>
      <vt:lpstr>'U-8'!Print_Area</vt:lpstr>
      <vt:lpstr>'トーナメント（16チーム版）'!Print_Area</vt:lpstr>
      <vt:lpstr>'トーナメント（8チーム版）'!Print_Area</vt:lpstr>
      <vt:lpstr>リーグ戦勝敗表サンプル!Print_Area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DiCE</dc:creator>
  <cp:lastModifiedBy>Ito, Naruo</cp:lastModifiedBy>
  <cp:lastPrinted>2017-05-19T02:53:13Z</cp:lastPrinted>
  <dcterms:created xsi:type="dcterms:W3CDTF">2014-05-24T13:39:11Z</dcterms:created>
  <dcterms:modified xsi:type="dcterms:W3CDTF">2017-06-01T14:21:10Z</dcterms:modified>
</cp:coreProperties>
</file>